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2390" windowHeight="9315" firstSheet="1" activeTab="1"/>
  </bookViews>
  <sheets>
    <sheet name="Sheet6" sheetId="1" state="hidden" r:id="rId1"/>
    <sheet name="Metadata" sheetId="2" r:id="rId2"/>
    <sheet name="Pupil Ethnicity Data" sheetId="3" r:id="rId3"/>
    <sheet name="All data" sheetId="4" r:id="rId4"/>
  </sheets>
  <definedNames>
    <definedName name="DH_PupilOnRoll_Crosstab">'All data'!$A$4:$N$34</definedName>
  </definedNames>
  <calcPr fullCalcOnLoad="1"/>
</workbook>
</file>

<file path=xl/sharedStrings.xml><?xml version="1.0" encoding="utf-8"?>
<sst xmlns="http://schemas.openxmlformats.org/spreadsheetml/2006/main" count="193" uniqueCount="139">
  <si>
    <t>Ethnicity</t>
  </si>
  <si>
    <t>1</t>
  </si>
  <si>
    <t>10</t>
  </si>
  <si>
    <t>11</t>
  </si>
  <si>
    <t>12</t>
  </si>
  <si>
    <t>13</t>
  </si>
  <si>
    <t>14</t>
  </si>
  <si>
    <t>2</t>
  </si>
  <si>
    <t>3</t>
  </si>
  <si>
    <t>4</t>
  </si>
  <si>
    <t>5</t>
  </si>
  <si>
    <t>6</t>
  </si>
  <si>
    <t>7</t>
  </si>
  <si>
    <t>8</t>
  </si>
  <si>
    <t>9</t>
  </si>
  <si>
    <t>N1</t>
  </si>
  <si>
    <t>N2</t>
  </si>
  <si>
    <t>R</t>
  </si>
  <si>
    <t>ABAN</t>
  </si>
  <si>
    <t>AIND</t>
  </si>
  <si>
    <t>AOTA</t>
  </si>
  <si>
    <t>AOTH</t>
  </si>
  <si>
    <t>APKN</t>
  </si>
  <si>
    <t>BAFR</t>
  </si>
  <si>
    <t>BAOF</t>
  </si>
  <si>
    <t>BCRB</t>
  </si>
  <si>
    <t>BOTH</t>
  </si>
  <si>
    <t>CHNE</t>
  </si>
  <si>
    <t>MBOE</t>
  </si>
  <si>
    <t>MOTH</t>
  </si>
  <si>
    <t>MWAO</t>
  </si>
  <si>
    <t>MWAS</t>
  </si>
  <si>
    <t>MWBA</t>
  </si>
  <si>
    <t>MWBC</t>
  </si>
  <si>
    <t>NOBT</t>
  </si>
  <si>
    <t>OOEG</t>
  </si>
  <si>
    <t>OOTH</t>
  </si>
  <si>
    <t>REFU</t>
  </si>
  <si>
    <t>WBRI</t>
  </si>
  <si>
    <t>WENG</t>
  </si>
  <si>
    <t>WEUR</t>
  </si>
  <si>
    <t>WIRI</t>
  </si>
  <si>
    <t>WIRT</t>
  </si>
  <si>
    <t>WOTH</t>
  </si>
  <si>
    <t>WOTW</t>
  </si>
  <si>
    <t>WROM</t>
  </si>
  <si>
    <t>WWEU</t>
  </si>
  <si>
    <t>(blank)</t>
  </si>
  <si>
    <t>Total</t>
  </si>
  <si>
    <t>Nursery</t>
  </si>
  <si>
    <t>Primary</t>
  </si>
  <si>
    <t>Secondary</t>
  </si>
  <si>
    <t>Post 16</t>
  </si>
  <si>
    <t>Bangladeshi</t>
  </si>
  <si>
    <t>Indian</t>
  </si>
  <si>
    <t>Any other Asian background</t>
  </si>
  <si>
    <t>Pakistani</t>
  </si>
  <si>
    <t>Black African</t>
  </si>
  <si>
    <t>Black Caribbean</t>
  </si>
  <si>
    <t>Any other Black background</t>
  </si>
  <si>
    <t>Chinese</t>
  </si>
  <si>
    <t>Any other mixed background</t>
  </si>
  <si>
    <t>White and Asian</t>
  </si>
  <si>
    <t>White and Black African</t>
  </si>
  <si>
    <t>White and Black Caribbean</t>
  </si>
  <si>
    <t>Not obtained</t>
  </si>
  <si>
    <t>Any other ethnic group</t>
  </si>
  <si>
    <t>Information refused</t>
  </si>
  <si>
    <t>White British</t>
  </si>
  <si>
    <t>Irish</t>
  </si>
  <si>
    <t>Traveller of Irish Heritage</t>
  </si>
  <si>
    <t>Any other White background</t>
  </si>
  <si>
    <t>Gypsy / Roma</t>
  </si>
  <si>
    <t>Other Asian</t>
  </si>
  <si>
    <t>Other Black African</t>
  </si>
  <si>
    <t>Black and Any Other Ethnic Group</t>
  </si>
  <si>
    <t>White and Any Other Asian Background</t>
  </si>
  <si>
    <t>Other Ethnic Group</t>
  </si>
  <si>
    <t>White English</t>
  </si>
  <si>
    <t>White Eurpoean</t>
  </si>
  <si>
    <t>Other white background</t>
  </si>
  <si>
    <t>White Western European</t>
  </si>
  <si>
    <t>Definition</t>
  </si>
  <si>
    <t>Asian</t>
  </si>
  <si>
    <t>White British/English</t>
  </si>
  <si>
    <t>White Irish</t>
  </si>
  <si>
    <t>White Other</t>
  </si>
  <si>
    <t>Mixed: White and Black African</t>
  </si>
  <si>
    <t>Mixed: White and Black Caribbean</t>
  </si>
  <si>
    <t>Mixed: White and Asian</t>
  </si>
  <si>
    <t>Mixed: Other Mixed Groups</t>
  </si>
  <si>
    <t>Other Black</t>
  </si>
  <si>
    <t>Other Ethnic Groups</t>
  </si>
  <si>
    <t xml:space="preserve">Post 16 </t>
  </si>
  <si>
    <t>% of total</t>
  </si>
  <si>
    <t>Mixed</t>
  </si>
  <si>
    <t>Black</t>
  </si>
  <si>
    <t>White:Other</t>
  </si>
  <si>
    <t>% Nursery</t>
  </si>
  <si>
    <t>% Primary</t>
  </si>
  <si>
    <t>% Secondary</t>
  </si>
  <si>
    <t>% Post 16</t>
  </si>
  <si>
    <t>% Total</t>
  </si>
  <si>
    <t>West Sussex Joint Strategic Needs Assessment CORE Dataset</t>
  </si>
  <si>
    <t>Field1</t>
  </si>
  <si>
    <t>Data Type</t>
  </si>
  <si>
    <t>Description</t>
  </si>
  <si>
    <t>Subject</t>
  </si>
  <si>
    <t>Commissioning Areas</t>
  </si>
  <si>
    <t>Keyword(s)</t>
  </si>
  <si>
    <t>ethnicity, diversity, population</t>
  </si>
  <si>
    <t>Collected</t>
  </si>
  <si>
    <t>Produced or Published By</t>
  </si>
  <si>
    <t>Online Link</t>
  </si>
  <si>
    <t>Geographic Level - lowest</t>
  </si>
  <si>
    <t>GIS Data format</t>
  </si>
  <si>
    <t>Time Period Covered</t>
  </si>
  <si>
    <t>Frequency of Release</t>
  </si>
  <si>
    <t>Last Updated</t>
  </si>
  <si>
    <t>How Data is Held</t>
  </si>
  <si>
    <t>File Type</t>
  </si>
  <si>
    <t>Copyright statement</t>
  </si>
  <si>
    <t>Restriction flag</t>
  </si>
  <si>
    <t>Restriction Comment</t>
  </si>
  <si>
    <t>WSCC Contacts</t>
  </si>
  <si>
    <t>PCT Contacts</t>
  </si>
  <si>
    <t>NIS Indicator</t>
  </si>
  <si>
    <t>Vital Sign</t>
  </si>
  <si>
    <t>Adults Childrens Local</t>
  </si>
  <si>
    <t>Warnings or Caveats</t>
  </si>
  <si>
    <t>Text55</t>
  </si>
  <si>
    <t>Number and percentage of registered school pupils at different academic stages</t>
  </si>
  <si>
    <t>County</t>
  </si>
  <si>
    <t>Annual</t>
  </si>
  <si>
    <t>Excel</t>
  </si>
  <si>
    <t>Vila Vasoodaven</t>
  </si>
  <si>
    <t>West Sussex County Council (WSCC)</t>
  </si>
  <si>
    <t>Data is a snapshot of the 2012 school census (previously known as PLASC). Some schools do cross county boundaries although this information is not available from the data. Number of registered pupils is also lower than what would be expected due to unreported ethnicity, exclusion of private school pupils and differences in the age some children start nursery.</t>
  </si>
  <si>
    <t>Registered School Population by Ethnic Group 2012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</si>
</sst>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2">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0"/>
      <name val="Arial"/>
      <family val="2"/>
    </font>
    <font>
      <b/>
      <sz val="10"/>
      <name val="Arial"/>
      <family val="2"/>
    </font>
    <font>
      <sz val="9"/>
      <name val="Arial"/>
      <family val="2"/>
    </font>
    <font>
      <b/>
      <sz val="9"/>
      <name val="Arial"/>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1"/>
      <color indexed="17"/>
      <name val="Verdana"/>
      <family val="2"/>
    </font>
    <font>
      <sz val="11"/>
      <color indexed="20"/>
      <name val="Verdana"/>
      <family val="2"/>
    </font>
    <font>
      <sz val="11"/>
      <color indexed="60"/>
      <name val="Verdana"/>
      <family val="2"/>
    </font>
    <font>
      <sz val="11"/>
      <color indexed="62"/>
      <name val="Verdana"/>
      <family val="2"/>
    </font>
    <font>
      <b/>
      <sz val="11"/>
      <color indexed="63"/>
      <name val="Verdana"/>
      <family val="2"/>
    </font>
    <font>
      <b/>
      <sz val="11"/>
      <color indexed="52"/>
      <name val="Verdana"/>
      <family val="2"/>
    </font>
    <font>
      <sz val="11"/>
      <color indexed="52"/>
      <name val="Verdana"/>
      <family val="2"/>
    </font>
    <font>
      <b/>
      <sz val="11"/>
      <color indexed="9"/>
      <name val="Verdana"/>
      <family val="2"/>
    </font>
    <font>
      <sz val="11"/>
      <color indexed="10"/>
      <name val="Verdana"/>
      <family val="2"/>
    </font>
    <font>
      <i/>
      <sz val="11"/>
      <color indexed="23"/>
      <name val="Verdana"/>
      <family val="2"/>
    </font>
    <font>
      <b/>
      <sz val="11"/>
      <color indexed="8"/>
      <name val="Verdana"/>
      <family val="2"/>
    </font>
    <font>
      <sz val="11"/>
      <color indexed="9"/>
      <name val="Verdana"/>
      <family val="2"/>
    </font>
    <font>
      <sz val="11"/>
      <color indexed="8"/>
      <name val="Verdana"/>
      <family val="2"/>
    </font>
    <font>
      <sz val="15.5"/>
      <color indexed="8"/>
      <name val="Arial"/>
      <family val="0"/>
    </font>
    <font>
      <sz val="10.25"/>
      <color indexed="8"/>
      <name val="Arial"/>
      <family val="0"/>
    </font>
    <font>
      <b/>
      <sz val="10.25"/>
      <color indexed="8"/>
      <name val="Arial"/>
      <family val="0"/>
    </font>
    <font>
      <sz val="9.4"/>
      <color indexed="8"/>
      <name val="Arial"/>
      <family val="0"/>
    </font>
    <font>
      <sz val="16.75"/>
      <color indexed="8"/>
      <name val="Arial"/>
      <family val="0"/>
    </font>
    <font>
      <sz val="9"/>
      <color indexed="8"/>
      <name val="Arial"/>
      <family val="0"/>
    </font>
    <font>
      <sz val="11"/>
      <color indexed="8"/>
      <name val="Arial"/>
      <family val="0"/>
    </font>
    <font>
      <b/>
      <sz val="11"/>
      <color indexed="8"/>
      <name val="Arial"/>
      <family val="0"/>
    </font>
    <font>
      <sz val="11"/>
      <color theme="1"/>
      <name val="Verdana"/>
      <family val="2"/>
    </font>
    <font>
      <sz val="11"/>
      <color theme="0"/>
      <name val="Verdana"/>
      <family val="2"/>
    </font>
    <font>
      <sz val="11"/>
      <color rgb="FF9C0006"/>
      <name val="Verdana"/>
      <family val="2"/>
    </font>
    <font>
      <b/>
      <sz val="11"/>
      <color rgb="FFFA7D00"/>
      <name val="Verdana"/>
      <family val="2"/>
    </font>
    <font>
      <b/>
      <sz val="11"/>
      <color theme="0"/>
      <name val="Verdana"/>
      <family val="2"/>
    </font>
    <font>
      <i/>
      <sz val="11"/>
      <color rgb="FF7F7F7F"/>
      <name val="Verdana"/>
      <family val="2"/>
    </font>
    <font>
      <sz val="11"/>
      <color rgb="FF006100"/>
      <name val="Verdana"/>
      <family val="2"/>
    </font>
    <font>
      <b/>
      <sz val="15"/>
      <color theme="3"/>
      <name val="Verdana"/>
      <family val="2"/>
    </font>
    <font>
      <b/>
      <sz val="13"/>
      <color theme="3"/>
      <name val="Verdana"/>
      <family val="2"/>
    </font>
    <font>
      <b/>
      <sz val="11"/>
      <color theme="3"/>
      <name val="Verdana"/>
      <family val="2"/>
    </font>
    <font>
      <sz val="11"/>
      <color rgb="FF3F3F76"/>
      <name val="Verdana"/>
      <family val="2"/>
    </font>
    <font>
      <sz val="11"/>
      <color rgb="FFFA7D00"/>
      <name val="Verdana"/>
      <family val="2"/>
    </font>
    <font>
      <sz val="11"/>
      <color rgb="FF9C6500"/>
      <name val="Verdana"/>
      <family val="2"/>
    </font>
    <font>
      <b/>
      <sz val="11"/>
      <color rgb="FF3F3F3F"/>
      <name val="Verdana"/>
      <family val="2"/>
    </font>
    <font>
      <b/>
      <sz val="18"/>
      <color theme="3"/>
      <name val="Cambria"/>
      <family val="2"/>
    </font>
    <font>
      <b/>
      <sz val="11"/>
      <color theme="1"/>
      <name val="Verdana"/>
      <family val="2"/>
    </font>
    <font>
      <sz val="11"/>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thin"/>
      <top style="medium"/>
      <bottom style="medium"/>
    </border>
    <border>
      <left style="thin"/>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
      <left style="medium"/>
      <right style="medium"/>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style="medium"/>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color indexed="63"/>
      </right>
      <top style="medium"/>
      <bottom style="medium"/>
    </border>
    <border>
      <left style="medium"/>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
    <xf numFmtId="0" fontId="0" fillId="0" borderId="0" xfId="0" applyAlignment="1">
      <alignment/>
    </xf>
    <xf numFmtId="0" fontId="0" fillId="0" borderId="10" xfId="0" applyBorder="1" applyAlignment="1">
      <alignment/>
    </xf>
    <xf numFmtId="0" fontId="6" fillId="0" borderId="10" xfId="0" applyFont="1" applyBorder="1" applyAlignment="1">
      <alignment/>
    </xf>
    <xf numFmtId="0" fontId="8" fillId="0" borderId="0" xfId="0" applyFont="1" applyAlignment="1">
      <alignment/>
    </xf>
    <xf numFmtId="0" fontId="8" fillId="0" borderId="0" xfId="0" applyNumberFormat="1" applyFont="1" applyFill="1" applyBorder="1" applyAlignment="1">
      <alignment/>
    </xf>
    <xf numFmtId="16" fontId="8" fillId="0" borderId="0" xfId="0" applyNumberFormat="1" applyFont="1" applyAlignment="1" quotePrefix="1">
      <alignment/>
    </xf>
    <xf numFmtId="17" fontId="8" fillId="0" borderId="0" xfId="0" applyNumberFormat="1" applyFont="1" applyAlignment="1" quotePrefix="1">
      <alignment/>
    </xf>
    <xf numFmtId="0" fontId="8" fillId="0" borderId="0" xfId="0" applyFont="1" applyAlignment="1" quotePrefix="1">
      <alignment/>
    </xf>
    <xf numFmtId="0" fontId="9" fillId="0" borderId="0" xfId="0" applyFont="1" applyAlignment="1">
      <alignment/>
    </xf>
    <xf numFmtId="0" fontId="7" fillId="33" borderId="11" xfId="0" applyFont="1" applyFill="1" applyBorder="1" applyAlignment="1">
      <alignment/>
    </xf>
    <xf numFmtId="0" fontId="8" fillId="0" borderId="0" xfId="0" applyFont="1" applyAlignment="1">
      <alignment horizontal="right"/>
    </xf>
    <xf numFmtId="0" fontId="9" fillId="0" borderId="0" xfId="0" applyFont="1" applyAlignment="1">
      <alignment horizontal="right"/>
    </xf>
    <xf numFmtId="0" fontId="8" fillId="0" borderId="0" xfId="0" applyNumberFormat="1" applyFont="1" applyBorder="1" applyAlignment="1" quotePrefix="1">
      <alignment/>
    </xf>
    <xf numFmtId="0" fontId="8" fillId="0" borderId="0" xfId="0" applyFont="1" applyBorder="1" applyAlignment="1">
      <alignment/>
    </xf>
    <xf numFmtId="9" fontId="6" fillId="0" borderId="10" xfId="59" applyFont="1" applyBorder="1" applyAlignment="1">
      <alignment/>
    </xf>
    <xf numFmtId="9" fontId="6" fillId="0" borderId="10" xfId="0" applyNumberFormat="1" applyFont="1" applyBorder="1" applyAlignment="1">
      <alignment/>
    </xf>
    <xf numFmtId="0" fontId="7" fillId="0" borderId="10" xfId="0" applyFont="1" applyBorder="1" applyAlignment="1">
      <alignment/>
    </xf>
    <xf numFmtId="0" fontId="7" fillId="0" borderId="10" xfId="0" applyFont="1" applyBorder="1" applyAlignment="1">
      <alignment horizontal="center"/>
    </xf>
    <xf numFmtId="164" fontId="6" fillId="0" borderId="10" xfId="59" applyNumberFormat="1" applyFont="1" applyBorder="1" applyAlignment="1">
      <alignment/>
    </xf>
    <xf numFmtId="0" fontId="6" fillId="34" borderId="10" xfId="0" applyFont="1" applyFill="1" applyBorder="1" applyAlignment="1">
      <alignment/>
    </xf>
    <xf numFmtId="0" fontId="1" fillId="0" borderId="0" xfId="0" applyFont="1" applyAlignment="1">
      <alignment/>
    </xf>
    <xf numFmtId="0" fontId="7" fillId="34" borderId="10" xfId="0" applyFont="1" applyFill="1" applyBorder="1" applyAlignment="1">
      <alignment/>
    </xf>
    <xf numFmtId="0" fontId="6" fillId="0" borderId="10" xfId="0" applyFont="1" applyBorder="1" applyAlignment="1">
      <alignment horizontal="left"/>
    </xf>
    <xf numFmtId="17" fontId="6" fillId="0" borderId="10" xfId="0" applyNumberFormat="1" applyFont="1" applyBorder="1" applyAlignment="1">
      <alignment horizontal="left"/>
    </xf>
    <xf numFmtId="0" fontId="6" fillId="0" borderId="10" xfId="0" applyFont="1" applyBorder="1" applyAlignment="1">
      <alignment horizontal="left" wrapText="1"/>
    </xf>
    <xf numFmtId="0" fontId="7" fillId="33" borderId="11" xfId="0" applyNumberFormat="1" applyFont="1" applyFill="1" applyBorder="1" applyAlignment="1" quotePrefix="1">
      <alignment/>
    </xf>
    <xf numFmtId="0" fontId="7" fillId="33" borderId="12" xfId="0" applyNumberFormat="1" applyFont="1" applyFill="1" applyBorder="1" applyAlignment="1">
      <alignment/>
    </xf>
    <xf numFmtId="0" fontId="6" fillId="33" borderId="11" xfId="0" applyFont="1" applyFill="1" applyBorder="1" applyAlignment="1">
      <alignment/>
    </xf>
    <xf numFmtId="0" fontId="6" fillId="33" borderId="13" xfId="0" applyFont="1" applyFill="1" applyBorder="1" applyAlignment="1">
      <alignment/>
    </xf>
    <xf numFmtId="0" fontId="7" fillId="33" borderId="14" xfId="0" applyNumberFormat="1" applyFont="1" applyFill="1" applyBorder="1" applyAlignment="1" quotePrefix="1">
      <alignment/>
    </xf>
    <xf numFmtId="0" fontId="7" fillId="33" borderId="15" xfId="0" applyNumberFormat="1" applyFont="1" applyFill="1" applyBorder="1" applyAlignment="1" quotePrefix="1">
      <alignment/>
    </xf>
    <xf numFmtId="0" fontId="7" fillId="33" borderId="16" xfId="0" applyNumberFormat="1" applyFont="1" applyFill="1" applyBorder="1" applyAlignment="1" quotePrefix="1">
      <alignment/>
    </xf>
    <xf numFmtId="0" fontId="7" fillId="33" borderId="17" xfId="0" applyNumberFormat="1" applyFont="1" applyFill="1" applyBorder="1" applyAlignment="1" quotePrefix="1">
      <alignment/>
    </xf>
    <xf numFmtId="0" fontId="7" fillId="33" borderId="18" xfId="0" applyNumberFormat="1" applyFont="1" applyFill="1" applyBorder="1" applyAlignment="1" quotePrefix="1">
      <alignment/>
    </xf>
    <xf numFmtId="0" fontId="7" fillId="33" borderId="19" xfId="0" applyNumberFormat="1" applyFont="1" applyFill="1" applyBorder="1" applyAlignment="1">
      <alignment/>
    </xf>
    <xf numFmtId="0" fontId="7" fillId="0" borderId="20" xfId="0" applyFont="1" applyBorder="1" applyAlignment="1">
      <alignment/>
    </xf>
    <xf numFmtId="0" fontId="7" fillId="0" borderId="21" xfId="0" applyFont="1" applyBorder="1" applyAlignment="1">
      <alignment/>
    </xf>
    <xf numFmtId="0" fontId="6" fillId="0" borderId="22" xfId="0" applyNumberFormat="1" applyFont="1" applyBorder="1" applyAlignment="1" quotePrefix="1">
      <alignment horizontal="right"/>
    </xf>
    <xf numFmtId="0" fontId="6" fillId="0" borderId="23" xfId="0" applyNumberFormat="1" applyFont="1" applyBorder="1" applyAlignment="1" quotePrefix="1">
      <alignment horizontal="right"/>
    </xf>
    <xf numFmtId="0" fontId="6" fillId="0" borderId="24" xfId="0" applyNumberFormat="1" applyFont="1" applyBorder="1" applyAlignment="1" quotePrefix="1">
      <alignment horizontal="right"/>
    </xf>
    <xf numFmtId="0" fontId="6" fillId="0" borderId="22" xfId="0" applyFont="1" applyBorder="1" applyAlignment="1">
      <alignment horizontal="right"/>
    </xf>
    <xf numFmtId="0" fontId="6" fillId="0" borderId="25" xfId="0" applyFont="1" applyBorder="1" applyAlignment="1">
      <alignment horizontal="right"/>
    </xf>
    <xf numFmtId="0" fontId="6" fillId="0" borderId="24" xfId="0" applyFont="1" applyBorder="1" applyAlignment="1">
      <alignment horizontal="right"/>
    </xf>
    <xf numFmtId="0" fontId="6" fillId="0" borderId="26" xfId="0" applyNumberFormat="1" applyFont="1" applyBorder="1" applyAlignment="1" quotePrefix="1">
      <alignment horizontal="right"/>
    </xf>
    <xf numFmtId="0" fontId="7" fillId="0" borderId="27" xfId="0" applyNumberFormat="1" applyFont="1" applyBorder="1" applyAlignment="1" quotePrefix="1">
      <alignment/>
    </xf>
    <xf numFmtId="0" fontId="7" fillId="0" borderId="28" xfId="0" applyNumberFormat="1" applyFont="1" applyBorder="1" applyAlignment="1" quotePrefix="1">
      <alignment/>
    </xf>
    <xf numFmtId="0" fontId="6" fillId="0" borderId="10" xfId="0" applyFont="1" applyBorder="1" applyAlignment="1">
      <alignment horizontal="right"/>
    </xf>
    <xf numFmtId="0" fontId="6" fillId="0" borderId="29" xfId="0" applyNumberFormat="1" applyFont="1" applyBorder="1" applyAlignment="1" quotePrefix="1">
      <alignment horizontal="right"/>
    </xf>
    <xf numFmtId="0" fontId="6" fillId="0" borderId="30" xfId="0" applyNumberFormat="1" applyFont="1" applyBorder="1" applyAlignment="1" quotePrefix="1">
      <alignment horizontal="right"/>
    </xf>
    <xf numFmtId="0" fontId="6" fillId="0" borderId="10" xfId="0" applyNumberFormat="1" applyFont="1" applyBorder="1" applyAlignment="1" quotePrefix="1">
      <alignment horizontal="right"/>
    </xf>
    <xf numFmtId="0" fontId="6" fillId="0" borderId="31" xfId="0" applyNumberFormat="1" applyFont="1" applyBorder="1" applyAlignment="1" quotePrefix="1">
      <alignment horizontal="right"/>
    </xf>
    <xf numFmtId="0" fontId="6" fillId="0" borderId="31" xfId="0" applyFont="1" applyBorder="1" applyAlignment="1">
      <alignment horizontal="right"/>
    </xf>
    <xf numFmtId="0" fontId="6" fillId="0" borderId="32" xfId="0" applyNumberFormat="1" applyFont="1" applyBorder="1" applyAlignment="1" quotePrefix="1">
      <alignment horizontal="right"/>
    </xf>
    <xf numFmtId="0" fontId="6" fillId="0" borderId="29" xfId="0" applyFont="1" applyBorder="1" applyAlignment="1">
      <alignment horizontal="right"/>
    </xf>
    <xf numFmtId="0" fontId="6" fillId="0" borderId="30" xfId="0" applyFont="1" applyBorder="1" applyAlignment="1">
      <alignment horizontal="right"/>
    </xf>
    <xf numFmtId="0" fontId="7" fillId="0" borderId="33" xfId="0" applyNumberFormat="1" applyFont="1" applyBorder="1" applyAlignment="1" quotePrefix="1">
      <alignment/>
    </xf>
    <xf numFmtId="0" fontId="7" fillId="0" borderId="34" xfId="0" applyNumberFormat="1" applyFont="1" applyBorder="1" applyAlignment="1" quotePrefix="1">
      <alignment/>
    </xf>
    <xf numFmtId="0" fontId="6" fillId="0" borderId="35" xfId="0" applyFont="1" applyBorder="1" applyAlignment="1">
      <alignment horizontal="right"/>
    </xf>
    <xf numFmtId="0" fontId="6" fillId="0" borderId="36" xfId="0" applyFont="1" applyBorder="1" applyAlignment="1">
      <alignment horizontal="right"/>
    </xf>
    <xf numFmtId="0" fontId="6" fillId="0" borderId="37" xfId="0" applyFont="1" applyBorder="1" applyAlignment="1">
      <alignment horizontal="right"/>
    </xf>
    <xf numFmtId="0" fontId="6" fillId="0" borderId="35" xfId="0" applyNumberFormat="1" applyFont="1" applyBorder="1" applyAlignment="1" quotePrefix="1">
      <alignment horizontal="right"/>
    </xf>
    <xf numFmtId="0" fontId="6" fillId="0" borderId="38" xfId="0" applyFont="1" applyBorder="1" applyAlignment="1">
      <alignment horizontal="right"/>
    </xf>
    <xf numFmtId="0" fontId="6" fillId="0" borderId="39" xfId="0" applyNumberFormat="1" applyFont="1" applyBorder="1" applyAlignment="1" quotePrefix="1">
      <alignment horizontal="right"/>
    </xf>
    <xf numFmtId="0" fontId="7" fillId="0" borderId="16" xfId="0" applyNumberFormat="1" applyFont="1" applyFill="1" applyBorder="1" applyAlignment="1">
      <alignment/>
    </xf>
    <xf numFmtId="0" fontId="7" fillId="0" borderId="15" xfId="0" applyNumberFormat="1" applyFont="1" applyBorder="1" applyAlignment="1" quotePrefix="1">
      <alignment/>
    </xf>
    <xf numFmtId="0" fontId="7" fillId="0" borderId="16" xfId="0" applyFont="1" applyBorder="1" applyAlignment="1">
      <alignment horizontal="right"/>
    </xf>
    <xf numFmtId="0" fontId="7" fillId="0" borderId="18" xfId="0" applyFont="1" applyBorder="1" applyAlignment="1">
      <alignment horizontal="right"/>
    </xf>
    <xf numFmtId="0" fontId="7" fillId="0" borderId="14" xfId="0" applyFont="1" applyBorder="1" applyAlignment="1">
      <alignment horizontal="right"/>
    </xf>
    <xf numFmtId="0" fontId="7" fillId="0" borderId="17" xfId="0" applyFont="1" applyBorder="1" applyAlignment="1">
      <alignment horizontal="right"/>
    </xf>
    <xf numFmtId="0" fontId="7" fillId="0" borderId="15" xfId="0" applyFont="1" applyBorder="1" applyAlignment="1">
      <alignment horizontal="right"/>
    </xf>
    <xf numFmtId="0" fontId="7" fillId="33" borderId="40" xfId="0" applyFont="1" applyFill="1" applyBorder="1" applyAlignment="1">
      <alignment horizontal="center"/>
    </xf>
    <xf numFmtId="0" fontId="7" fillId="33" borderId="12" xfId="0" applyFont="1" applyFill="1" applyBorder="1" applyAlignment="1">
      <alignment horizontal="center"/>
    </xf>
    <xf numFmtId="0" fontId="7" fillId="33" borderId="4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rPr>
              <a:t>Percentage of pupils by broad ethnic groups at different academic stages</a:t>
            </a:r>
          </a:p>
        </c:rich>
      </c:tx>
      <c:layout>
        <c:manualLayout>
          <c:xMode val="factor"/>
          <c:yMode val="factor"/>
          <c:x val="-0.0245"/>
          <c:y val="0"/>
        </c:manualLayout>
      </c:layout>
      <c:spPr>
        <a:noFill/>
        <a:ln>
          <a:noFill/>
        </a:ln>
      </c:spPr>
    </c:title>
    <c:plotArea>
      <c:layout>
        <c:manualLayout>
          <c:xMode val="edge"/>
          <c:yMode val="edge"/>
          <c:x val="0.0135"/>
          <c:y val="0.14975"/>
          <c:w val="0.75975"/>
          <c:h val="0.8185"/>
        </c:manualLayout>
      </c:layout>
      <c:barChart>
        <c:barDir val="col"/>
        <c:grouping val="stacked"/>
        <c:varyColors val="0"/>
        <c:ser>
          <c:idx val="1"/>
          <c:order val="0"/>
          <c:tx>
            <c:strRef>
              <c:f>'Pupil Ethnicity Data'!$A$47</c:f>
              <c:strCache>
                <c:ptCount val="1"/>
                <c:pt idx="0">
                  <c:v>White:Other</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'Pupil Ethnicity Data'!$B$4:$E$4</c:f>
              <c:strCache/>
            </c:strRef>
          </c:cat>
          <c:val>
            <c:numRef>
              <c:f>('Pupil Ethnicity Data'!$C$47,'Pupil Ethnicity Data'!$E$47,'Pupil Ethnicity Data'!$G$47,'Pupil Ethnicity Data'!$I$47)</c:f>
              <c:numCache/>
            </c:numRef>
          </c:val>
        </c:ser>
        <c:ser>
          <c:idx val="2"/>
          <c:order val="1"/>
          <c:tx>
            <c:strRef>
              <c:f>'Pupil Ethnicity Data'!$A$48</c:f>
              <c:strCache>
                <c:ptCount val="1"/>
                <c:pt idx="0">
                  <c:v>Mixed</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'Pupil Ethnicity Data'!$B$4:$E$4</c:f>
              <c:strCache/>
            </c:strRef>
          </c:cat>
          <c:val>
            <c:numRef>
              <c:f>('Pupil Ethnicity Data'!$C$48,'Pupil Ethnicity Data'!$E$48,'Pupil Ethnicity Data'!$G$48,'Pupil Ethnicity Data'!$I$48)</c:f>
              <c:numCache/>
            </c:numRef>
          </c:val>
        </c:ser>
        <c:ser>
          <c:idx val="3"/>
          <c:order val="2"/>
          <c:tx>
            <c:strRef>
              <c:f>'Pupil Ethnicity Data'!$A$49</c:f>
              <c:strCache>
                <c:ptCount val="1"/>
                <c:pt idx="0">
                  <c:v>Asian</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'Pupil Ethnicity Data'!$B$4:$E$4</c:f>
              <c:strCache/>
            </c:strRef>
          </c:cat>
          <c:val>
            <c:numRef>
              <c:f>('Pupil Ethnicity Data'!$C$49,'Pupil Ethnicity Data'!$E$49,'Pupil Ethnicity Data'!$G$49,'Pupil Ethnicity Data'!$I$49)</c:f>
              <c:numCache/>
            </c:numRef>
          </c:val>
        </c:ser>
        <c:ser>
          <c:idx val="4"/>
          <c:order val="3"/>
          <c:tx>
            <c:strRef>
              <c:f>'Pupil Ethnicity Data'!$A$50</c:f>
              <c:strCache>
                <c:ptCount val="1"/>
                <c:pt idx="0">
                  <c:v>Black</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'Pupil Ethnicity Data'!$B$4:$E$4</c:f>
              <c:strCache/>
            </c:strRef>
          </c:cat>
          <c:val>
            <c:numRef>
              <c:f>('Pupil Ethnicity Data'!$C$50,'Pupil Ethnicity Data'!$E$50,'Pupil Ethnicity Data'!$G$50,'Pupil Ethnicity Data'!$I$50)</c:f>
              <c:numCache/>
            </c:numRef>
          </c:val>
        </c:ser>
        <c:ser>
          <c:idx val="5"/>
          <c:order val="4"/>
          <c:tx>
            <c:strRef>
              <c:f>'Pupil Ethnicity Data'!$A$51</c:f>
              <c:strCache>
                <c:ptCount val="1"/>
                <c:pt idx="0">
                  <c:v>Chinese</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'Pupil Ethnicity Data'!$B$4:$E$4</c:f>
              <c:strCache/>
            </c:strRef>
          </c:cat>
          <c:val>
            <c:numRef>
              <c:f>('Pupil Ethnicity Data'!$C$51,'Pupil Ethnicity Data'!$E$51,'Pupil Ethnicity Data'!$G$51,'Pupil Ethnicity Data'!$I$51)</c:f>
              <c:numCache/>
            </c:numRef>
          </c:val>
        </c:ser>
        <c:ser>
          <c:idx val="6"/>
          <c:order val="5"/>
          <c:tx>
            <c:strRef>
              <c:f>'Pupil Ethnicity Data'!$A$52</c:f>
              <c:strCache>
                <c:ptCount val="1"/>
                <c:pt idx="0">
                  <c:v>Other Ethnic Groups</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'Pupil Ethnicity Data'!$B$4:$E$4</c:f>
              <c:strCache/>
            </c:strRef>
          </c:cat>
          <c:val>
            <c:numRef>
              <c:f>('Pupil Ethnicity Data'!$C$52,'Pupil Ethnicity Data'!$E$52,'Pupil Ethnicity Data'!$G$52,'Pupil Ethnicity Data'!$I$52)</c:f>
              <c:numCache/>
            </c:numRef>
          </c:val>
        </c:ser>
        <c:overlap val="100"/>
        <c:axId val="50444685"/>
        <c:axId val="51348982"/>
      </c:barChart>
      <c:catAx>
        <c:axId val="5044468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defRPr>
            </a:pPr>
          </a:p>
        </c:txPr>
        <c:crossAx val="51348982"/>
        <c:crosses val="autoZero"/>
        <c:auto val="1"/>
        <c:lblOffset val="100"/>
        <c:tickLblSkip val="1"/>
        <c:noMultiLvlLbl val="0"/>
      </c:catAx>
      <c:valAx>
        <c:axId val="51348982"/>
        <c:scaling>
          <c:orientation val="minMax"/>
          <c:max val="0.7"/>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444685"/>
        <c:crossesAt val="1"/>
        <c:crossBetween val="between"/>
        <c:dispUnits/>
      </c:valAx>
      <c:spPr>
        <a:noFill/>
        <a:ln w="12700">
          <a:solidFill>
            <a:srgbClr val="808080"/>
          </a:solidFill>
        </a:ln>
      </c:spPr>
    </c:plotArea>
    <c:legend>
      <c:legendPos val="r"/>
      <c:legendEntry>
        <c:idx val="4"/>
        <c:delete val="1"/>
      </c:legendEntry>
      <c:layout>
        <c:manualLayout>
          <c:xMode val="edge"/>
          <c:yMode val="edge"/>
          <c:x val="0.78775"/>
          <c:y val="0.35975"/>
          <c:w val="0.20675"/>
          <c:h val="0.353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Percentage of pupils by ethnic group (excluding pupils from White British/English background)</a:t>
            </a:r>
          </a:p>
        </c:rich>
      </c:tx>
      <c:layout>
        <c:manualLayout>
          <c:xMode val="factor"/>
          <c:yMode val="factor"/>
          <c:x val="0"/>
          <c:y val="0"/>
        </c:manualLayout>
      </c:layout>
      <c:spPr>
        <a:noFill/>
        <a:ln>
          <a:noFill/>
        </a:ln>
      </c:spPr>
    </c:title>
    <c:plotArea>
      <c:layout>
        <c:manualLayout>
          <c:xMode val="edge"/>
          <c:yMode val="edge"/>
          <c:x val="0.01075"/>
          <c:y val="0.1295"/>
          <c:w val="0.9815"/>
          <c:h val="0.844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'Pupil Ethnicity Data'!$A$6:$A$20</c:f>
              <c:strCache/>
            </c:strRef>
          </c:cat>
          <c:val>
            <c:numRef>
              <c:f>'Pupil Ethnicity Data'!$G$6:$G$20</c:f>
              <c:numCache/>
            </c:numRef>
          </c:val>
        </c:ser>
        <c:axId val="59487655"/>
        <c:axId val="65626848"/>
      </c:barChart>
      <c:catAx>
        <c:axId val="5948765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defRPr>
            </a:pPr>
          </a:p>
        </c:txPr>
        <c:crossAx val="65626848"/>
        <c:crosses val="autoZero"/>
        <c:auto val="1"/>
        <c:lblOffset val="100"/>
        <c:tickLblSkip val="2"/>
        <c:noMultiLvlLbl val="0"/>
      </c:catAx>
      <c:valAx>
        <c:axId val="656268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59487655"/>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54</xdr:row>
      <xdr:rowOff>19050</xdr:rowOff>
    </xdr:from>
    <xdr:to>
      <xdr:col>7</xdr:col>
      <xdr:colOff>266700</xdr:colOff>
      <xdr:row>73</xdr:row>
      <xdr:rowOff>19050</xdr:rowOff>
    </xdr:to>
    <xdr:graphicFrame>
      <xdr:nvGraphicFramePr>
        <xdr:cNvPr id="1" name="Chart 3"/>
        <xdr:cNvGraphicFramePr/>
      </xdr:nvGraphicFramePr>
      <xdr:xfrm>
        <a:off x="161925" y="8763000"/>
        <a:ext cx="7086600" cy="307657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21</xdr:row>
      <xdr:rowOff>133350</xdr:rowOff>
    </xdr:from>
    <xdr:to>
      <xdr:col>8</xdr:col>
      <xdr:colOff>361950</xdr:colOff>
      <xdr:row>42</xdr:row>
      <xdr:rowOff>28575</xdr:rowOff>
    </xdr:to>
    <xdr:graphicFrame>
      <xdr:nvGraphicFramePr>
        <xdr:cNvPr id="2" name="Chart 4"/>
        <xdr:cNvGraphicFramePr/>
      </xdr:nvGraphicFramePr>
      <xdr:xfrm>
        <a:off x="57150" y="3533775"/>
        <a:ext cx="7896225" cy="3295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29"/>
  <sheetViews>
    <sheetView zoomScalePageLayoutView="0" workbookViewId="0" topLeftCell="A10">
      <selection activeCell="B32" sqref="B32"/>
    </sheetView>
  </sheetViews>
  <sheetFormatPr defaultColWidth="9.140625" defaultRowHeight="12.75"/>
  <cols>
    <col min="2" max="2" width="35.421875" style="0" customWidth="1"/>
  </cols>
  <sheetData>
    <row r="1" spans="1:2" ht="12.75">
      <c r="A1" s="1" t="s">
        <v>18</v>
      </c>
      <c r="B1" s="1" t="s">
        <v>53</v>
      </c>
    </row>
    <row r="2" spans="1:2" ht="12.75">
      <c r="A2" s="1" t="s">
        <v>19</v>
      </c>
      <c r="B2" s="1" t="s">
        <v>54</v>
      </c>
    </row>
    <row r="3" spans="1:2" ht="12.75">
      <c r="A3" s="1" t="s">
        <v>21</v>
      </c>
      <c r="B3" s="1" t="s">
        <v>55</v>
      </c>
    </row>
    <row r="4" spans="1:2" ht="12.75">
      <c r="A4" s="1" t="s">
        <v>22</v>
      </c>
      <c r="B4" s="1" t="s">
        <v>56</v>
      </c>
    </row>
    <row r="5" spans="1:2" ht="12.75">
      <c r="A5" s="1" t="s">
        <v>23</v>
      </c>
      <c r="B5" s="1" t="s">
        <v>57</v>
      </c>
    </row>
    <row r="6" spans="1:2" ht="12.75">
      <c r="A6" s="1" t="s">
        <v>25</v>
      </c>
      <c r="B6" s="1" t="s">
        <v>58</v>
      </c>
    </row>
    <row r="7" spans="1:2" ht="12.75">
      <c r="A7" s="1" t="s">
        <v>26</v>
      </c>
      <c r="B7" s="1" t="s">
        <v>59</v>
      </c>
    </row>
    <row r="8" spans="1:2" ht="12.75">
      <c r="A8" s="1" t="s">
        <v>27</v>
      </c>
      <c r="B8" s="1" t="s">
        <v>60</v>
      </c>
    </row>
    <row r="9" spans="1:2" ht="12.75">
      <c r="A9" s="1" t="s">
        <v>29</v>
      </c>
      <c r="B9" s="1" t="s">
        <v>61</v>
      </c>
    </row>
    <row r="10" spans="1:2" ht="12.75">
      <c r="A10" s="1" t="s">
        <v>31</v>
      </c>
      <c r="B10" s="1" t="s">
        <v>62</v>
      </c>
    </row>
    <row r="11" spans="1:2" ht="12.75">
      <c r="A11" s="1" t="s">
        <v>32</v>
      </c>
      <c r="B11" s="1" t="s">
        <v>63</v>
      </c>
    </row>
    <row r="12" spans="1:2" ht="12.75">
      <c r="A12" s="1" t="s">
        <v>33</v>
      </c>
      <c r="B12" s="1" t="s">
        <v>64</v>
      </c>
    </row>
    <row r="13" spans="1:2" ht="12.75">
      <c r="A13" s="1" t="s">
        <v>34</v>
      </c>
      <c r="B13" s="1" t="s">
        <v>65</v>
      </c>
    </row>
    <row r="14" spans="1:2" ht="12.75">
      <c r="A14" s="1" t="s">
        <v>36</v>
      </c>
      <c r="B14" s="1" t="s">
        <v>66</v>
      </c>
    </row>
    <row r="15" spans="1:2" ht="12.75">
      <c r="A15" s="1" t="s">
        <v>37</v>
      </c>
      <c r="B15" s="1" t="s">
        <v>67</v>
      </c>
    </row>
    <row r="16" spans="1:2" ht="12.75">
      <c r="A16" s="1" t="s">
        <v>38</v>
      </c>
      <c r="B16" s="1" t="s">
        <v>68</v>
      </c>
    </row>
    <row r="17" spans="1:2" ht="12.75">
      <c r="A17" s="1" t="s">
        <v>41</v>
      </c>
      <c r="B17" s="1" t="s">
        <v>69</v>
      </c>
    </row>
    <row r="18" spans="1:2" ht="12.75">
      <c r="A18" s="1" t="s">
        <v>42</v>
      </c>
      <c r="B18" s="1" t="s">
        <v>70</v>
      </c>
    </row>
    <row r="19" spans="1:2" ht="12.75">
      <c r="A19" s="1" t="s">
        <v>43</v>
      </c>
      <c r="B19" s="1" t="s">
        <v>71</v>
      </c>
    </row>
    <row r="20" spans="1:2" ht="12.75">
      <c r="A20" s="1" t="s">
        <v>45</v>
      </c>
      <c r="B20" s="1" t="s">
        <v>72</v>
      </c>
    </row>
    <row r="21" spans="1:2" ht="12.75">
      <c r="A21" s="1" t="s">
        <v>20</v>
      </c>
      <c r="B21" s="1" t="s">
        <v>73</v>
      </c>
    </row>
    <row r="22" spans="1:2" ht="12.75">
      <c r="A22" s="1" t="s">
        <v>24</v>
      </c>
      <c r="B22" s="1" t="s">
        <v>74</v>
      </c>
    </row>
    <row r="23" spans="1:2" ht="12.75">
      <c r="A23" s="1" t="s">
        <v>28</v>
      </c>
      <c r="B23" s="1" t="s">
        <v>75</v>
      </c>
    </row>
    <row r="24" spans="1:2" ht="12.75">
      <c r="A24" s="1" t="s">
        <v>30</v>
      </c>
      <c r="B24" s="1" t="s">
        <v>76</v>
      </c>
    </row>
    <row r="25" spans="1:2" ht="12.75">
      <c r="A25" s="1" t="s">
        <v>35</v>
      </c>
      <c r="B25" s="1" t="s">
        <v>77</v>
      </c>
    </row>
    <row r="26" spans="1:2" ht="12.75">
      <c r="A26" s="1" t="s">
        <v>39</v>
      </c>
      <c r="B26" s="1" t="s">
        <v>78</v>
      </c>
    </row>
    <row r="27" spans="1:2" ht="12.75">
      <c r="A27" s="1" t="s">
        <v>40</v>
      </c>
      <c r="B27" s="1" t="s">
        <v>79</v>
      </c>
    </row>
    <row r="28" spans="1:2" ht="12.75">
      <c r="A28" s="1" t="s">
        <v>44</v>
      </c>
      <c r="B28" s="1" t="s">
        <v>80</v>
      </c>
    </row>
    <row r="29" spans="1:2" ht="12.75">
      <c r="A29" s="1" t="s">
        <v>46</v>
      </c>
      <c r="B29" s="1" t="s">
        <v>81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28"/>
  <sheetViews>
    <sheetView tabSelected="1" zoomScalePageLayoutView="0" workbookViewId="0" topLeftCell="A1">
      <selection activeCell="E12" sqref="E12"/>
    </sheetView>
  </sheetViews>
  <sheetFormatPr defaultColWidth="9.140625" defaultRowHeight="12.75"/>
  <cols>
    <col min="1" max="1" width="29.421875" style="0" customWidth="1"/>
    <col min="2" max="2" width="68.421875" style="0" customWidth="1"/>
  </cols>
  <sheetData>
    <row r="1" ht="12.75">
      <c r="A1" s="20"/>
    </row>
    <row r="2" spans="1:2" ht="12.75">
      <c r="A2" s="21" t="s">
        <v>103</v>
      </c>
      <c r="B2" s="19"/>
    </row>
    <row r="3" spans="1:2" ht="12.75">
      <c r="A3" s="16" t="s">
        <v>104</v>
      </c>
      <c r="B3" s="2"/>
    </row>
    <row r="4" spans="1:2" ht="12.75">
      <c r="A4" s="16" t="s">
        <v>105</v>
      </c>
      <c r="B4" s="22" t="s">
        <v>138</v>
      </c>
    </row>
    <row r="5" spans="1:2" ht="12.75">
      <c r="A5" s="16" t="s">
        <v>106</v>
      </c>
      <c r="B5" s="22" t="s">
        <v>131</v>
      </c>
    </row>
    <row r="6" spans="1:2" ht="12.75">
      <c r="A6" s="16" t="s">
        <v>107</v>
      </c>
      <c r="B6" s="22" t="s">
        <v>0</v>
      </c>
    </row>
    <row r="7" spans="1:2" ht="12.75">
      <c r="A7" s="16" t="s">
        <v>108</v>
      </c>
      <c r="B7" s="22"/>
    </row>
    <row r="8" spans="1:2" ht="12.75">
      <c r="A8" s="16" t="s">
        <v>109</v>
      </c>
      <c r="B8" s="22" t="s">
        <v>110</v>
      </c>
    </row>
    <row r="9" spans="1:2" ht="12.75">
      <c r="A9" s="16" t="s">
        <v>111</v>
      </c>
      <c r="B9" s="23">
        <v>40940</v>
      </c>
    </row>
    <row r="10" spans="1:2" ht="12.75">
      <c r="A10" s="16" t="s">
        <v>112</v>
      </c>
      <c r="B10" s="22" t="s">
        <v>136</v>
      </c>
    </row>
    <row r="11" spans="1:2" ht="12.75">
      <c r="A11" s="16" t="s">
        <v>113</v>
      </c>
      <c r="B11" s="22"/>
    </row>
    <row r="12" spans="1:2" ht="12.75">
      <c r="A12" s="16" t="s">
        <v>114</v>
      </c>
      <c r="B12" s="22" t="s">
        <v>132</v>
      </c>
    </row>
    <row r="13" spans="1:2" ht="12.75">
      <c r="A13" s="16" t="s">
        <v>115</v>
      </c>
      <c r="B13" s="22"/>
    </row>
    <row r="14" spans="1:2" ht="12.75">
      <c r="A14" s="16" t="s">
        <v>116</v>
      </c>
      <c r="B14" s="22" t="s">
        <v>133</v>
      </c>
    </row>
    <row r="15" spans="1:2" ht="12.75">
      <c r="A15" s="16" t="s">
        <v>117</v>
      </c>
      <c r="B15" s="22" t="s">
        <v>133</v>
      </c>
    </row>
    <row r="16" spans="1:2" ht="12.75">
      <c r="A16" s="16" t="s">
        <v>118</v>
      </c>
      <c r="B16" s="23">
        <v>41061</v>
      </c>
    </row>
    <row r="17" spans="1:2" ht="12.75">
      <c r="A17" s="16" t="s">
        <v>119</v>
      </c>
      <c r="B17" s="22"/>
    </row>
    <row r="18" spans="1:2" ht="12.75">
      <c r="A18" s="16" t="s">
        <v>120</v>
      </c>
      <c r="B18" s="22" t="s">
        <v>134</v>
      </c>
    </row>
    <row r="19" spans="1:2" ht="12.75">
      <c r="A19" s="16" t="s">
        <v>121</v>
      </c>
      <c r="B19" s="22"/>
    </row>
    <row r="20" spans="1:2" ht="12.75">
      <c r="A20" s="16" t="s">
        <v>122</v>
      </c>
      <c r="B20" s="22"/>
    </row>
    <row r="21" spans="1:2" ht="12.75">
      <c r="A21" s="16" t="s">
        <v>123</v>
      </c>
      <c r="B21" s="22"/>
    </row>
    <row r="22" spans="1:2" ht="12.75">
      <c r="A22" s="16" t="s">
        <v>124</v>
      </c>
      <c r="B22" s="22" t="s">
        <v>135</v>
      </c>
    </row>
    <row r="23" spans="1:2" ht="12.75">
      <c r="A23" s="16" t="s">
        <v>125</v>
      </c>
      <c r="B23" s="22"/>
    </row>
    <row r="24" spans="1:2" ht="12.75">
      <c r="A24" s="16" t="s">
        <v>126</v>
      </c>
      <c r="B24" s="22"/>
    </row>
    <row r="25" spans="1:2" ht="12.75">
      <c r="A25" s="16" t="s">
        <v>127</v>
      </c>
      <c r="B25" s="22"/>
    </row>
    <row r="26" spans="1:2" ht="12.75">
      <c r="A26" s="16" t="s">
        <v>128</v>
      </c>
      <c r="B26" s="22"/>
    </row>
    <row r="27" spans="1:2" ht="63.75">
      <c r="A27" s="16" t="s">
        <v>129</v>
      </c>
      <c r="B27" s="24" t="s">
        <v>137</v>
      </c>
    </row>
    <row r="28" spans="1:2" ht="12.75">
      <c r="A28" s="16" t="s">
        <v>130</v>
      </c>
      <c r="B28" s="2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4:K53"/>
  <sheetViews>
    <sheetView zoomScalePageLayoutView="0" workbookViewId="0" topLeftCell="A1">
      <selection activeCell="I58" sqref="I58"/>
    </sheetView>
  </sheetViews>
  <sheetFormatPr defaultColWidth="9.140625" defaultRowHeight="12.75"/>
  <cols>
    <col min="1" max="1" width="31.7109375" style="0" customWidth="1"/>
    <col min="2" max="2" width="12.57421875" style="0" customWidth="1"/>
    <col min="3" max="3" width="12.28125" style="0" customWidth="1"/>
    <col min="4" max="5" width="11.140625" style="0" customWidth="1"/>
    <col min="6" max="6" width="12.140625" style="0" customWidth="1"/>
    <col min="7" max="7" width="13.7109375" style="0" customWidth="1"/>
    <col min="9" max="9" width="11.28125" style="0" customWidth="1"/>
  </cols>
  <sheetData>
    <row r="4" spans="1:7" ht="12.75">
      <c r="A4" s="16" t="s">
        <v>0</v>
      </c>
      <c r="B4" s="17" t="s">
        <v>49</v>
      </c>
      <c r="C4" s="17" t="s">
        <v>50</v>
      </c>
      <c r="D4" s="17" t="s">
        <v>51</v>
      </c>
      <c r="E4" s="17" t="s">
        <v>93</v>
      </c>
      <c r="F4" s="17" t="s">
        <v>48</v>
      </c>
      <c r="G4" s="17" t="s">
        <v>94</v>
      </c>
    </row>
    <row r="5" spans="1:7" ht="12.75">
      <c r="A5" s="2" t="s">
        <v>84</v>
      </c>
      <c r="B5" s="2">
        <v>369</v>
      </c>
      <c r="C5" s="2">
        <v>46738</v>
      </c>
      <c r="D5" s="2">
        <v>28409</v>
      </c>
      <c r="E5" s="2">
        <v>3772</v>
      </c>
      <c r="F5" s="2">
        <f>SUM(B5:E5)</f>
        <v>79288</v>
      </c>
      <c r="G5" s="18">
        <f>F5/$F$21</f>
        <v>0.8581695384881808</v>
      </c>
    </row>
    <row r="6" spans="1:7" ht="12.75">
      <c r="A6" s="2" t="s">
        <v>86</v>
      </c>
      <c r="B6" s="2">
        <v>32</v>
      </c>
      <c r="C6" s="2">
        <v>2331</v>
      </c>
      <c r="D6" s="2">
        <v>1052</v>
      </c>
      <c r="E6" s="2">
        <v>113</v>
      </c>
      <c r="F6" s="2">
        <f aca="true" t="shared" si="0" ref="F6:F20">SUM(B6:E6)</f>
        <v>3528</v>
      </c>
      <c r="G6" s="18">
        <f aca="true" t="shared" si="1" ref="G6:G20">F6/$F$21</f>
        <v>0.038185124253182094</v>
      </c>
    </row>
    <row r="7" spans="1:7" ht="12.75">
      <c r="A7" s="2" t="s">
        <v>73</v>
      </c>
      <c r="B7" s="2">
        <v>72</v>
      </c>
      <c r="C7" s="2">
        <v>960</v>
      </c>
      <c r="D7" s="2">
        <v>351</v>
      </c>
      <c r="E7" s="2">
        <v>62</v>
      </c>
      <c r="F7" s="2">
        <f t="shared" si="0"/>
        <v>1445</v>
      </c>
      <c r="G7" s="18">
        <f t="shared" si="1"/>
        <v>0.015639882240886655</v>
      </c>
    </row>
    <row r="8" spans="1:7" ht="12.75">
      <c r="A8" s="2" t="s">
        <v>54</v>
      </c>
      <c r="B8" s="2">
        <v>21</v>
      </c>
      <c r="C8" s="2">
        <v>723</v>
      </c>
      <c r="D8" s="2">
        <v>288</v>
      </c>
      <c r="E8" s="2">
        <v>74</v>
      </c>
      <c r="F8" s="2">
        <f t="shared" si="0"/>
        <v>1106</v>
      </c>
      <c r="G8" s="18">
        <f t="shared" si="1"/>
        <v>0.011970733396830895</v>
      </c>
    </row>
    <row r="9" spans="1:7" ht="12.75">
      <c r="A9" s="2" t="s">
        <v>90</v>
      </c>
      <c r="B9" s="2">
        <v>9</v>
      </c>
      <c r="C9" s="2">
        <v>724</v>
      </c>
      <c r="D9" s="2">
        <v>316</v>
      </c>
      <c r="E9" s="2">
        <v>46</v>
      </c>
      <c r="F9" s="2">
        <f t="shared" si="0"/>
        <v>1095</v>
      </c>
      <c r="G9" s="18">
        <f t="shared" si="1"/>
        <v>0.01185167546973764</v>
      </c>
    </row>
    <row r="10" spans="1:7" ht="12.75">
      <c r="A10" s="2" t="s">
        <v>56</v>
      </c>
      <c r="B10" s="2">
        <v>27</v>
      </c>
      <c r="C10" s="2">
        <v>709</v>
      </c>
      <c r="D10" s="2">
        <v>217</v>
      </c>
      <c r="E10" s="2">
        <v>61</v>
      </c>
      <c r="F10" s="2">
        <f t="shared" si="0"/>
        <v>1014</v>
      </c>
      <c r="G10" s="18">
        <f t="shared" si="1"/>
        <v>0.010974976188414582</v>
      </c>
    </row>
    <row r="11" spans="1:7" ht="12.75">
      <c r="A11" s="2" t="s">
        <v>89</v>
      </c>
      <c r="B11" s="2">
        <v>9</v>
      </c>
      <c r="C11" s="2">
        <v>653</v>
      </c>
      <c r="D11" s="2">
        <v>271</v>
      </c>
      <c r="E11" s="2">
        <v>41</v>
      </c>
      <c r="F11" s="2">
        <f t="shared" si="0"/>
        <v>974</v>
      </c>
      <c r="G11" s="18">
        <f t="shared" si="1"/>
        <v>0.010542038271711837</v>
      </c>
    </row>
    <row r="12" spans="1:7" ht="12.75">
      <c r="A12" s="2" t="s">
        <v>57</v>
      </c>
      <c r="B12" s="2">
        <v>12</v>
      </c>
      <c r="C12" s="2">
        <v>464</v>
      </c>
      <c r="D12" s="2">
        <v>261</v>
      </c>
      <c r="E12" s="2">
        <v>62</v>
      </c>
      <c r="F12" s="2">
        <f t="shared" si="0"/>
        <v>799</v>
      </c>
      <c r="G12" s="18">
        <f t="shared" si="1"/>
        <v>0.008647934886137328</v>
      </c>
    </row>
    <row r="13" spans="1:7" ht="12.75">
      <c r="A13" s="2" t="s">
        <v>88</v>
      </c>
      <c r="B13" s="2">
        <v>6</v>
      </c>
      <c r="C13" s="2">
        <v>388</v>
      </c>
      <c r="D13" s="2">
        <v>222</v>
      </c>
      <c r="E13" s="2">
        <v>20</v>
      </c>
      <c r="F13" s="2">
        <f t="shared" si="0"/>
        <v>636</v>
      </c>
      <c r="G13" s="18">
        <f t="shared" si="1"/>
        <v>0.006883712875573642</v>
      </c>
    </row>
    <row r="14" spans="1:7" ht="12.75">
      <c r="A14" s="2" t="s">
        <v>87</v>
      </c>
      <c r="B14" s="2">
        <v>8</v>
      </c>
      <c r="C14" s="2">
        <v>399</v>
      </c>
      <c r="D14" s="2">
        <v>147</v>
      </c>
      <c r="E14" s="2">
        <v>24</v>
      </c>
      <c r="F14" s="2">
        <f t="shared" si="0"/>
        <v>578</v>
      </c>
      <c r="G14" s="18">
        <f t="shared" si="1"/>
        <v>0.006255952896354663</v>
      </c>
    </row>
    <row r="15" spans="1:7" ht="12.75">
      <c r="A15" s="2" t="s">
        <v>53</v>
      </c>
      <c r="B15" s="2">
        <v>9</v>
      </c>
      <c r="C15" s="2">
        <v>337</v>
      </c>
      <c r="D15" s="2">
        <v>161</v>
      </c>
      <c r="E15" s="2">
        <v>12</v>
      </c>
      <c r="F15" s="2">
        <f t="shared" si="0"/>
        <v>519</v>
      </c>
      <c r="G15" s="18">
        <f t="shared" si="1"/>
        <v>0.0056173694692181145</v>
      </c>
    </row>
    <row r="16" spans="1:7" ht="12.75">
      <c r="A16" s="2" t="s">
        <v>92</v>
      </c>
      <c r="B16" s="2">
        <v>9</v>
      </c>
      <c r="C16" s="2">
        <v>277</v>
      </c>
      <c r="D16" s="2">
        <v>110</v>
      </c>
      <c r="E16" s="2">
        <v>22</v>
      </c>
      <c r="F16" s="2">
        <f t="shared" si="0"/>
        <v>418</v>
      </c>
      <c r="G16" s="18">
        <f t="shared" si="1"/>
        <v>0.004524201229543684</v>
      </c>
    </row>
    <row r="17" spans="1:7" ht="12.75">
      <c r="A17" s="2" t="s">
        <v>91</v>
      </c>
      <c r="B17" s="2">
        <v>7</v>
      </c>
      <c r="C17" s="2">
        <v>215</v>
      </c>
      <c r="D17" s="2">
        <v>141</v>
      </c>
      <c r="E17" s="2">
        <v>18</v>
      </c>
      <c r="F17" s="2">
        <f t="shared" si="0"/>
        <v>381</v>
      </c>
      <c r="G17" s="18">
        <f t="shared" si="1"/>
        <v>0.004123733656593644</v>
      </c>
    </row>
    <row r="18" spans="1:7" ht="12.75">
      <c r="A18" s="2" t="s">
        <v>85</v>
      </c>
      <c r="B18" s="2">
        <v>1</v>
      </c>
      <c r="C18" s="2">
        <v>138</v>
      </c>
      <c r="D18" s="2">
        <v>100</v>
      </c>
      <c r="E18" s="2">
        <v>19</v>
      </c>
      <c r="F18" s="2">
        <f t="shared" si="0"/>
        <v>258</v>
      </c>
      <c r="G18" s="18">
        <f t="shared" si="1"/>
        <v>0.002792449562732704</v>
      </c>
    </row>
    <row r="19" spans="1:7" ht="12.75">
      <c r="A19" s="2" t="s">
        <v>60</v>
      </c>
      <c r="B19" s="2">
        <v>1</v>
      </c>
      <c r="C19" s="2">
        <v>112</v>
      </c>
      <c r="D19" s="2">
        <v>89</v>
      </c>
      <c r="E19" s="2">
        <v>30</v>
      </c>
      <c r="F19" s="2">
        <f t="shared" si="0"/>
        <v>232</v>
      </c>
      <c r="G19" s="18">
        <f t="shared" si="1"/>
        <v>0.00251103991687592</v>
      </c>
    </row>
    <row r="20" spans="1:7" ht="12.75">
      <c r="A20" s="2" t="s">
        <v>58</v>
      </c>
      <c r="B20" s="2"/>
      <c r="C20" s="2">
        <v>59</v>
      </c>
      <c r="D20" s="2">
        <v>56</v>
      </c>
      <c r="E20" s="2">
        <v>6</v>
      </c>
      <c r="F20" s="2">
        <f t="shared" si="0"/>
        <v>121</v>
      </c>
      <c r="G20" s="18">
        <f t="shared" si="1"/>
        <v>0.001309637198025803</v>
      </c>
    </row>
    <row r="21" spans="1:7" ht="12.75">
      <c r="A21" s="2" t="s">
        <v>48</v>
      </c>
      <c r="B21" s="2">
        <f>SUM(B5:B20)</f>
        <v>592</v>
      </c>
      <c r="C21" s="2">
        <f>SUM(C5:C20)</f>
        <v>55227</v>
      </c>
      <c r="D21" s="2">
        <f>SUM(D5:D20)</f>
        <v>32191</v>
      </c>
      <c r="E21" s="2">
        <f>SUM(E5:E20)</f>
        <v>4382</v>
      </c>
      <c r="F21" s="2">
        <f>SUM(F5:F20)</f>
        <v>92392</v>
      </c>
      <c r="G21" s="2"/>
    </row>
    <row r="45" spans="1:11" ht="12.75">
      <c r="A45" s="2"/>
      <c r="B45" s="17" t="s">
        <v>49</v>
      </c>
      <c r="C45" s="17" t="s">
        <v>98</v>
      </c>
      <c r="D45" s="17" t="s">
        <v>50</v>
      </c>
      <c r="E45" s="17" t="s">
        <v>99</v>
      </c>
      <c r="F45" s="17" t="s">
        <v>51</v>
      </c>
      <c r="G45" s="17" t="s">
        <v>100</v>
      </c>
      <c r="H45" s="17" t="s">
        <v>93</v>
      </c>
      <c r="I45" s="17" t="s">
        <v>101</v>
      </c>
      <c r="J45" s="17" t="s">
        <v>48</v>
      </c>
      <c r="K45" s="17" t="s">
        <v>102</v>
      </c>
    </row>
    <row r="46" spans="1:11" ht="12.75">
      <c r="A46" s="2" t="s">
        <v>68</v>
      </c>
      <c r="B46" s="2">
        <v>369</v>
      </c>
      <c r="C46" s="14">
        <f>B46/$B$53</f>
        <v>0.6233108108108109</v>
      </c>
      <c r="D46" s="2">
        <v>46738</v>
      </c>
      <c r="E46" s="14">
        <f>D46/$D$53</f>
        <v>0.8462889528672569</v>
      </c>
      <c r="F46" s="2">
        <v>28409</v>
      </c>
      <c r="G46" s="14">
        <f>F46/$F$53</f>
        <v>0.8825137460780964</v>
      </c>
      <c r="H46" s="2">
        <v>3772</v>
      </c>
      <c r="I46" s="14">
        <f>H46/$H$53</f>
        <v>0.8607941579187586</v>
      </c>
      <c r="J46" s="2">
        <v>79288</v>
      </c>
      <c r="K46" s="14">
        <f>J46/$J$53</f>
        <v>0.8581695384881808</v>
      </c>
    </row>
    <row r="47" spans="1:11" ht="12.75">
      <c r="A47" s="2" t="s">
        <v>97</v>
      </c>
      <c r="B47" s="2">
        <v>33</v>
      </c>
      <c r="C47" s="14">
        <f aca="true" t="shared" si="2" ref="C47:C52">B47/$B$53</f>
        <v>0.05574324324324324</v>
      </c>
      <c r="D47" s="2">
        <v>2469</v>
      </c>
      <c r="E47" s="14">
        <f aca="true" t="shared" si="3" ref="E47:E52">D47/$D$53</f>
        <v>0.04470639361182031</v>
      </c>
      <c r="F47" s="2">
        <v>1152</v>
      </c>
      <c r="G47" s="14">
        <f aca="true" t="shared" si="4" ref="G47:G52">F47/$F$53</f>
        <v>0.035786399925445</v>
      </c>
      <c r="H47" s="2">
        <v>132</v>
      </c>
      <c r="I47" s="14">
        <f aca="true" t="shared" si="5" ref="I47:I52">H47/$H$53</f>
        <v>0.030123231401186674</v>
      </c>
      <c r="J47" s="2">
        <v>3786</v>
      </c>
      <c r="K47" s="14">
        <f aca="true" t="shared" si="6" ref="K47:K52">J47/$J$53</f>
        <v>0.0409775738159148</v>
      </c>
    </row>
    <row r="48" spans="1:11" ht="12.75">
      <c r="A48" s="2" t="s">
        <v>95</v>
      </c>
      <c r="B48" s="2">
        <v>32</v>
      </c>
      <c r="C48" s="14">
        <f t="shared" si="2"/>
        <v>0.05405405405405406</v>
      </c>
      <c r="D48" s="2">
        <v>2164</v>
      </c>
      <c r="E48" s="14">
        <f t="shared" si="3"/>
        <v>0.03918373259456425</v>
      </c>
      <c r="F48" s="2">
        <v>956</v>
      </c>
      <c r="G48" s="14">
        <f t="shared" si="4"/>
        <v>0.029697741604796372</v>
      </c>
      <c r="H48" s="2">
        <v>131</v>
      </c>
      <c r="I48" s="14">
        <f t="shared" si="5"/>
        <v>0.029895025102692836</v>
      </c>
      <c r="J48" s="2">
        <v>3283</v>
      </c>
      <c r="K48" s="14">
        <f t="shared" si="6"/>
        <v>0.03553337951337778</v>
      </c>
    </row>
    <row r="49" spans="1:11" ht="12.75">
      <c r="A49" s="2" t="s">
        <v>83</v>
      </c>
      <c r="B49" s="2">
        <v>129</v>
      </c>
      <c r="C49" s="14">
        <f t="shared" si="2"/>
        <v>0.2179054054054054</v>
      </c>
      <c r="D49" s="2">
        <v>2729</v>
      </c>
      <c r="E49" s="14">
        <f t="shared" si="3"/>
        <v>0.049414235790464806</v>
      </c>
      <c r="F49" s="2">
        <v>1017</v>
      </c>
      <c r="G49" s="14">
        <f t="shared" si="4"/>
        <v>0.03159268118418192</v>
      </c>
      <c r="H49" s="2">
        <v>209</v>
      </c>
      <c r="I49" s="14">
        <f t="shared" si="5"/>
        <v>0.04769511638521223</v>
      </c>
      <c r="J49" s="2">
        <v>4084</v>
      </c>
      <c r="K49" s="14">
        <f t="shared" si="6"/>
        <v>0.04420296129535025</v>
      </c>
    </row>
    <row r="50" spans="1:11" ht="12.75">
      <c r="A50" s="2" t="s">
        <v>96</v>
      </c>
      <c r="B50" s="2">
        <v>19</v>
      </c>
      <c r="C50" s="14">
        <f t="shared" si="2"/>
        <v>0.03209459459459459</v>
      </c>
      <c r="D50" s="2">
        <v>738</v>
      </c>
      <c r="E50" s="14">
        <f t="shared" si="3"/>
        <v>0.013363028953229399</v>
      </c>
      <c r="F50" s="2">
        <v>458</v>
      </c>
      <c r="G50" s="14">
        <f t="shared" si="4"/>
        <v>0.014227579137025877</v>
      </c>
      <c r="H50" s="2">
        <v>86</v>
      </c>
      <c r="I50" s="14">
        <f t="shared" si="5"/>
        <v>0.019625741670470105</v>
      </c>
      <c r="J50" s="2">
        <v>1301</v>
      </c>
      <c r="K50" s="14">
        <f t="shared" si="6"/>
        <v>0.014081305740756776</v>
      </c>
    </row>
    <row r="51" spans="1:11" ht="12.75">
      <c r="A51" s="2" t="s">
        <v>60</v>
      </c>
      <c r="B51" s="2">
        <v>1</v>
      </c>
      <c r="C51" s="14">
        <f t="shared" si="2"/>
        <v>0.0016891891891891893</v>
      </c>
      <c r="D51" s="2">
        <v>112</v>
      </c>
      <c r="E51" s="14">
        <f t="shared" si="3"/>
        <v>0.002027993553877632</v>
      </c>
      <c r="F51" s="2">
        <v>89</v>
      </c>
      <c r="G51" s="14">
        <f t="shared" si="4"/>
        <v>0.002764747910906775</v>
      </c>
      <c r="H51" s="2">
        <v>30</v>
      </c>
      <c r="I51" s="14">
        <f t="shared" si="5"/>
        <v>0.006846188954815153</v>
      </c>
      <c r="J51" s="2">
        <v>232</v>
      </c>
      <c r="K51" s="14">
        <f t="shared" si="6"/>
        <v>0.00251103991687592</v>
      </c>
    </row>
    <row r="52" spans="1:11" ht="12.75">
      <c r="A52" s="2" t="s">
        <v>92</v>
      </c>
      <c r="B52" s="2">
        <v>9</v>
      </c>
      <c r="C52" s="14">
        <f t="shared" si="2"/>
        <v>0.015202702702702704</v>
      </c>
      <c r="D52" s="2">
        <v>277</v>
      </c>
      <c r="E52" s="14">
        <f t="shared" si="3"/>
        <v>0.005015662628786644</v>
      </c>
      <c r="F52" s="2">
        <v>110</v>
      </c>
      <c r="G52" s="14">
        <f t="shared" si="4"/>
        <v>0.0034171041595476995</v>
      </c>
      <c r="H52" s="2">
        <v>22</v>
      </c>
      <c r="I52" s="14">
        <f t="shared" si="5"/>
        <v>0.005020538566864446</v>
      </c>
      <c r="J52" s="2">
        <v>418</v>
      </c>
      <c r="K52" s="14">
        <f t="shared" si="6"/>
        <v>0.004524201229543684</v>
      </c>
    </row>
    <row r="53" spans="1:11" ht="12.75">
      <c r="A53" s="2" t="s">
        <v>48</v>
      </c>
      <c r="B53" s="2">
        <f aca="true" t="shared" si="7" ref="B53:K53">SUM(B46:B52)</f>
        <v>592</v>
      </c>
      <c r="C53" s="15">
        <f t="shared" si="7"/>
        <v>1</v>
      </c>
      <c r="D53" s="2">
        <f t="shared" si="7"/>
        <v>55227</v>
      </c>
      <c r="E53" s="15">
        <f t="shared" si="7"/>
        <v>0.9999999999999998</v>
      </c>
      <c r="F53" s="2">
        <f t="shared" si="7"/>
        <v>32191</v>
      </c>
      <c r="G53" s="15">
        <f t="shared" si="7"/>
        <v>0.9999999999999999</v>
      </c>
      <c r="H53" s="2">
        <f t="shared" si="7"/>
        <v>4382</v>
      </c>
      <c r="I53" s="15">
        <f t="shared" si="7"/>
        <v>1</v>
      </c>
      <c r="J53" s="2">
        <f t="shared" si="7"/>
        <v>92392</v>
      </c>
      <c r="K53" s="15">
        <f t="shared" si="7"/>
        <v>1</v>
      </c>
    </row>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3:DL47"/>
  <sheetViews>
    <sheetView zoomScalePageLayoutView="0" workbookViewId="0" topLeftCell="A1">
      <selection activeCell="B27" sqref="B27"/>
    </sheetView>
  </sheetViews>
  <sheetFormatPr defaultColWidth="8.8515625" defaultRowHeight="12.75"/>
  <cols>
    <col min="1" max="1" width="12.28125" style="3" customWidth="1"/>
    <col min="2" max="2" width="39.57421875" style="3" customWidth="1"/>
    <col min="3" max="16384" width="8.8515625" style="3" customWidth="1"/>
  </cols>
  <sheetData>
    <row r="2" ht="12.75" thickBot="1"/>
    <row r="3" spans="1:20" ht="13.5" thickBot="1">
      <c r="A3" s="25" t="s">
        <v>0</v>
      </c>
      <c r="B3" s="26" t="s">
        <v>82</v>
      </c>
      <c r="C3" s="70" t="s">
        <v>49</v>
      </c>
      <c r="D3" s="71"/>
      <c r="E3" s="72" t="s">
        <v>50</v>
      </c>
      <c r="F3" s="70"/>
      <c r="G3" s="70"/>
      <c r="H3" s="70"/>
      <c r="I3" s="70"/>
      <c r="J3" s="70"/>
      <c r="K3" s="71"/>
      <c r="L3" s="72" t="s">
        <v>51</v>
      </c>
      <c r="M3" s="70"/>
      <c r="N3" s="70"/>
      <c r="O3" s="70"/>
      <c r="P3" s="71"/>
      <c r="Q3" s="72" t="s">
        <v>52</v>
      </c>
      <c r="R3" s="70"/>
      <c r="S3" s="70"/>
      <c r="T3" s="9" t="s">
        <v>48</v>
      </c>
    </row>
    <row r="4" spans="1:20" ht="13.5" thickBot="1">
      <c r="A4" s="27"/>
      <c r="B4" s="28"/>
      <c r="C4" s="29" t="s">
        <v>15</v>
      </c>
      <c r="D4" s="30" t="s">
        <v>16</v>
      </c>
      <c r="E4" s="31" t="s">
        <v>17</v>
      </c>
      <c r="F4" s="32" t="s">
        <v>1</v>
      </c>
      <c r="G4" s="32" t="s">
        <v>7</v>
      </c>
      <c r="H4" s="32" t="s">
        <v>8</v>
      </c>
      <c r="I4" s="32" t="s">
        <v>9</v>
      </c>
      <c r="J4" s="32" t="s">
        <v>10</v>
      </c>
      <c r="K4" s="33" t="s">
        <v>11</v>
      </c>
      <c r="L4" s="31" t="s">
        <v>12</v>
      </c>
      <c r="M4" s="32" t="s">
        <v>13</v>
      </c>
      <c r="N4" s="32" t="s">
        <v>14</v>
      </c>
      <c r="O4" s="32" t="s">
        <v>2</v>
      </c>
      <c r="P4" s="33" t="s">
        <v>3</v>
      </c>
      <c r="Q4" s="31" t="s">
        <v>4</v>
      </c>
      <c r="R4" s="32" t="s">
        <v>5</v>
      </c>
      <c r="S4" s="30" t="s">
        <v>6</v>
      </c>
      <c r="T4" s="34"/>
    </row>
    <row r="5" spans="1:116" ht="12.75">
      <c r="A5" s="35" t="s">
        <v>47</v>
      </c>
      <c r="B5" s="36"/>
      <c r="C5" s="37">
        <v>173</v>
      </c>
      <c r="D5" s="38">
        <v>349</v>
      </c>
      <c r="E5" s="39">
        <v>126</v>
      </c>
      <c r="F5" s="40"/>
      <c r="G5" s="40"/>
      <c r="H5" s="40"/>
      <c r="I5" s="40"/>
      <c r="J5" s="40"/>
      <c r="K5" s="41"/>
      <c r="L5" s="42"/>
      <c r="M5" s="40"/>
      <c r="N5" s="40"/>
      <c r="O5" s="40"/>
      <c r="P5" s="41"/>
      <c r="Q5" s="42"/>
      <c r="R5" s="40"/>
      <c r="S5" s="41"/>
      <c r="T5" s="43">
        <v>648</v>
      </c>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row>
    <row r="6" spans="1:116" ht="12.75">
      <c r="A6" s="44" t="s">
        <v>18</v>
      </c>
      <c r="B6" s="45" t="str">
        <f>VLOOKUP(A6,Sheet6!$A$1:$B$29,2,FALSE)</f>
        <v>Bangladeshi</v>
      </c>
      <c r="C6" s="46"/>
      <c r="D6" s="47">
        <v>9</v>
      </c>
      <c r="E6" s="48">
        <v>54</v>
      </c>
      <c r="F6" s="49">
        <v>39</v>
      </c>
      <c r="G6" s="49">
        <v>55</v>
      </c>
      <c r="H6" s="49">
        <v>51</v>
      </c>
      <c r="I6" s="49">
        <v>50</v>
      </c>
      <c r="J6" s="49">
        <v>55</v>
      </c>
      <c r="K6" s="50">
        <v>33</v>
      </c>
      <c r="L6" s="48">
        <v>39</v>
      </c>
      <c r="M6" s="49">
        <v>32</v>
      </c>
      <c r="N6" s="49">
        <v>40</v>
      </c>
      <c r="O6" s="49">
        <v>26</v>
      </c>
      <c r="P6" s="50">
        <v>24</v>
      </c>
      <c r="Q6" s="48">
        <v>5</v>
      </c>
      <c r="R6" s="49">
        <v>7</v>
      </c>
      <c r="S6" s="51"/>
      <c r="T6" s="52">
        <v>519</v>
      </c>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row>
    <row r="7" spans="1:116" ht="12.75">
      <c r="A7" s="44" t="s">
        <v>19</v>
      </c>
      <c r="B7" s="45" t="str">
        <f>VLOOKUP(A7,Sheet6!$A$1:$B$29,2,FALSE)</f>
        <v>Indian</v>
      </c>
      <c r="C7" s="49">
        <v>1</v>
      </c>
      <c r="D7" s="47">
        <v>20</v>
      </c>
      <c r="E7" s="48">
        <v>121</v>
      </c>
      <c r="F7" s="49">
        <v>107</v>
      </c>
      <c r="G7" s="49">
        <v>109</v>
      </c>
      <c r="H7" s="49">
        <v>92</v>
      </c>
      <c r="I7" s="49">
        <v>105</v>
      </c>
      <c r="J7" s="49">
        <v>90</v>
      </c>
      <c r="K7" s="50">
        <v>99</v>
      </c>
      <c r="L7" s="48">
        <v>64</v>
      </c>
      <c r="M7" s="49">
        <v>48</v>
      </c>
      <c r="N7" s="49">
        <v>67</v>
      </c>
      <c r="O7" s="49">
        <v>56</v>
      </c>
      <c r="P7" s="50">
        <v>53</v>
      </c>
      <c r="Q7" s="48">
        <v>44</v>
      </c>
      <c r="R7" s="49">
        <v>30</v>
      </c>
      <c r="S7" s="51"/>
      <c r="T7" s="52">
        <v>1106</v>
      </c>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row>
    <row r="8" spans="1:116" ht="12.75">
      <c r="A8" s="44" t="s">
        <v>20</v>
      </c>
      <c r="B8" s="45" t="str">
        <f>VLOOKUP(A8,Sheet6!$A$1:$B$29,2,FALSE)</f>
        <v>Other Asian</v>
      </c>
      <c r="C8" s="46"/>
      <c r="D8" s="53"/>
      <c r="E8" s="48">
        <v>1</v>
      </c>
      <c r="F8" s="46"/>
      <c r="G8" s="46"/>
      <c r="H8" s="49">
        <v>1</v>
      </c>
      <c r="I8" s="46"/>
      <c r="J8" s="46"/>
      <c r="K8" s="51"/>
      <c r="L8" s="54"/>
      <c r="M8" s="46"/>
      <c r="N8" s="46"/>
      <c r="O8" s="46"/>
      <c r="P8" s="51"/>
      <c r="Q8" s="54"/>
      <c r="R8" s="46"/>
      <c r="S8" s="51"/>
      <c r="T8" s="52">
        <v>2</v>
      </c>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row>
    <row r="9" spans="1:116" ht="12.75">
      <c r="A9" s="44" t="s">
        <v>21</v>
      </c>
      <c r="B9" s="45" t="str">
        <f>VLOOKUP(A9,Sheet6!$A$1:$B$29,2,FALSE)</f>
        <v>Any other Asian background</v>
      </c>
      <c r="C9" s="49">
        <v>9</v>
      </c>
      <c r="D9" s="47">
        <v>63</v>
      </c>
      <c r="E9" s="48">
        <v>313</v>
      </c>
      <c r="F9" s="49">
        <v>128</v>
      </c>
      <c r="G9" s="49">
        <v>137</v>
      </c>
      <c r="H9" s="49">
        <v>112</v>
      </c>
      <c r="I9" s="49">
        <v>97</v>
      </c>
      <c r="J9" s="49">
        <v>81</v>
      </c>
      <c r="K9" s="50">
        <v>90</v>
      </c>
      <c r="L9" s="48">
        <v>73</v>
      </c>
      <c r="M9" s="49">
        <v>78</v>
      </c>
      <c r="N9" s="49">
        <v>71</v>
      </c>
      <c r="O9" s="49">
        <v>59</v>
      </c>
      <c r="P9" s="50">
        <v>70</v>
      </c>
      <c r="Q9" s="48">
        <v>38</v>
      </c>
      <c r="R9" s="49">
        <v>23</v>
      </c>
      <c r="S9" s="50">
        <v>1</v>
      </c>
      <c r="T9" s="52">
        <v>1443</v>
      </c>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row>
    <row r="10" spans="1:116" ht="12.75">
      <c r="A10" s="44" t="s">
        <v>22</v>
      </c>
      <c r="B10" s="45" t="str">
        <f>VLOOKUP(A10,Sheet6!$A$1:$B$29,2,FALSE)</f>
        <v>Pakistani</v>
      </c>
      <c r="C10" s="46"/>
      <c r="D10" s="47">
        <v>27</v>
      </c>
      <c r="E10" s="48">
        <v>119</v>
      </c>
      <c r="F10" s="49">
        <v>106</v>
      </c>
      <c r="G10" s="49">
        <v>87</v>
      </c>
      <c r="H10" s="49">
        <v>104</v>
      </c>
      <c r="I10" s="49">
        <v>97</v>
      </c>
      <c r="J10" s="49">
        <v>91</v>
      </c>
      <c r="K10" s="50">
        <v>105</v>
      </c>
      <c r="L10" s="48">
        <v>42</v>
      </c>
      <c r="M10" s="49">
        <v>45</v>
      </c>
      <c r="N10" s="49">
        <v>39</v>
      </c>
      <c r="O10" s="49">
        <v>44</v>
      </c>
      <c r="P10" s="50">
        <v>47</v>
      </c>
      <c r="Q10" s="48">
        <v>32</v>
      </c>
      <c r="R10" s="49">
        <v>29</v>
      </c>
      <c r="S10" s="51"/>
      <c r="T10" s="52">
        <v>1014</v>
      </c>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row>
    <row r="11" spans="1:116" ht="12.75">
      <c r="A11" s="44" t="s">
        <v>23</v>
      </c>
      <c r="B11" s="45" t="str">
        <f>VLOOKUP(A11,Sheet6!$A$1:$B$29,2,FALSE)</f>
        <v>Black African</v>
      </c>
      <c r="C11" s="49">
        <v>1</v>
      </c>
      <c r="D11" s="47">
        <v>11</v>
      </c>
      <c r="E11" s="48">
        <v>70</v>
      </c>
      <c r="F11" s="49">
        <v>78</v>
      </c>
      <c r="G11" s="49">
        <v>80</v>
      </c>
      <c r="H11" s="49">
        <v>67</v>
      </c>
      <c r="I11" s="49">
        <v>53</v>
      </c>
      <c r="J11" s="49">
        <v>69</v>
      </c>
      <c r="K11" s="50">
        <v>45</v>
      </c>
      <c r="L11" s="48">
        <v>40</v>
      </c>
      <c r="M11" s="49">
        <v>33</v>
      </c>
      <c r="N11" s="49">
        <v>63</v>
      </c>
      <c r="O11" s="49">
        <v>61</v>
      </c>
      <c r="P11" s="50">
        <v>64</v>
      </c>
      <c r="Q11" s="48">
        <v>33</v>
      </c>
      <c r="R11" s="49">
        <v>29</v>
      </c>
      <c r="S11" s="51"/>
      <c r="T11" s="52">
        <v>797</v>
      </c>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row>
    <row r="12" spans="1:116" ht="12.75">
      <c r="A12" s="44" t="s">
        <v>24</v>
      </c>
      <c r="B12" s="45" t="str">
        <f>VLOOKUP(A12,Sheet6!$A$1:$B$29,2,FALSE)</f>
        <v>Other Black African</v>
      </c>
      <c r="C12" s="46"/>
      <c r="D12" s="53"/>
      <c r="E12" s="48">
        <v>1</v>
      </c>
      <c r="F12" s="46"/>
      <c r="G12" s="49">
        <v>1</v>
      </c>
      <c r="H12" s="46"/>
      <c r="I12" s="46"/>
      <c r="J12" s="46"/>
      <c r="K12" s="51"/>
      <c r="L12" s="54"/>
      <c r="M12" s="46"/>
      <c r="N12" s="46"/>
      <c r="O12" s="46"/>
      <c r="P12" s="51"/>
      <c r="Q12" s="54"/>
      <c r="R12" s="46"/>
      <c r="S12" s="51"/>
      <c r="T12" s="52">
        <v>2</v>
      </c>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row>
    <row r="13" spans="1:116" ht="12.75">
      <c r="A13" s="44" t="s">
        <v>25</v>
      </c>
      <c r="B13" s="45" t="str">
        <f>VLOOKUP(A13,Sheet6!$A$1:$B$29,2,FALSE)</f>
        <v>Black Caribbean</v>
      </c>
      <c r="C13" s="46"/>
      <c r="D13" s="53"/>
      <c r="E13" s="48">
        <v>11</v>
      </c>
      <c r="F13" s="49">
        <v>7</v>
      </c>
      <c r="G13" s="49">
        <v>5</v>
      </c>
      <c r="H13" s="49">
        <v>11</v>
      </c>
      <c r="I13" s="49">
        <v>5</v>
      </c>
      <c r="J13" s="49">
        <v>11</v>
      </c>
      <c r="K13" s="50">
        <v>9</v>
      </c>
      <c r="L13" s="48">
        <v>10</v>
      </c>
      <c r="M13" s="49">
        <v>10</v>
      </c>
      <c r="N13" s="49">
        <v>14</v>
      </c>
      <c r="O13" s="49">
        <v>11</v>
      </c>
      <c r="P13" s="50">
        <v>11</v>
      </c>
      <c r="Q13" s="48">
        <v>4</v>
      </c>
      <c r="R13" s="49">
        <v>2</v>
      </c>
      <c r="S13" s="51"/>
      <c r="T13" s="52">
        <v>121</v>
      </c>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row>
    <row r="14" spans="1:116" ht="12.75">
      <c r="A14" s="44" t="s">
        <v>26</v>
      </c>
      <c r="B14" s="45" t="str">
        <f>VLOOKUP(A14,Sheet6!$A$1:$B$29,2,FALSE)</f>
        <v>Any other Black background</v>
      </c>
      <c r="C14" s="46"/>
      <c r="D14" s="47">
        <v>7</v>
      </c>
      <c r="E14" s="48">
        <v>34</v>
      </c>
      <c r="F14" s="49">
        <v>30</v>
      </c>
      <c r="G14" s="49">
        <v>40</v>
      </c>
      <c r="H14" s="49">
        <v>27</v>
      </c>
      <c r="I14" s="49">
        <v>30</v>
      </c>
      <c r="J14" s="49">
        <v>29</v>
      </c>
      <c r="K14" s="50">
        <v>25</v>
      </c>
      <c r="L14" s="48">
        <v>34</v>
      </c>
      <c r="M14" s="49">
        <v>27</v>
      </c>
      <c r="N14" s="49">
        <v>32</v>
      </c>
      <c r="O14" s="49">
        <v>23</v>
      </c>
      <c r="P14" s="50">
        <v>25</v>
      </c>
      <c r="Q14" s="48">
        <v>9</v>
      </c>
      <c r="R14" s="49">
        <v>9</v>
      </c>
      <c r="S14" s="51"/>
      <c r="T14" s="52">
        <v>381</v>
      </c>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row>
    <row r="15" spans="1:116" ht="12.75">
      <c r="A15" s="44" t="s">
        <v>27</v>
      </c>
      <c r="B15" s="45" t="str">
        <f>VLOOKUP(A15,Sheet6!$A$1:$B$29,2,FALSE)</f>
        <v>Chinese</v>
      </c>
      <c r="C15" s="46"/>
      <c r="D15" s="47">
        <v>1</v>
      </c>
      <c r="E15" s="48">
        <v>15</v>
      </c>
      <c r="F15" s="49">
        <v>17</v>
      </c>
      <c r="G15" s="49">
        <v>21</v>
      </c>
      <c r="H15" s="49">
        <v>16</v>
      </c>
      <c r="I15" s="49">
        <v>16</v>
      </c>
      <c r="J15" s="49">
        <v>16</v>
      </c>
      <c r="K15" s="50">
        <v>11</v>
      </c>
      <c r="L15" s="48">
        <v>10</v>
      </c>
      <c r="M15" s="49">
        <v>18</v>
      </c>
      <c r="N15" s="49">
        <v>27</v>
      </c>
      <c r="O15" s="49">
        <v>19</v>
      </c>
      <c r="P15" s="50">
        <v>15</v>
      </c>
      <c r="Q15" s="48">
        <v>15</v>
      </c>
      <c r="R15" s="49">
        <v>15</v>
      </c>
      <c r="S15" s="51"/>
      <c r="T15" s="52">
        <v>232</v>
      </c>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row>
    <row r="16" spans="1:116" ht="12.75">
      <c r="A16" s="44" t="s">
        <v>28</v>
      </c>
      <c r="B16" s="45" t="str">
        <f>VLOOKUP(A16,Sheet6!$A$1:$B$29,2,FALSE)</f>
        <v>Black and Any Other Ethnic Group</v>
      </c>
      <c r="C16" s="46"/>
      <c r="D16" s="53"/>
      <c r="E16" s="48">
        <v>1</v>
      </c>
      <c r="F16" s="49">
        <v>1</v>
      </c>
      <c r="G16" s="46"/>
      <c r="H16" s="46"/>
      <c r="I16" s="46"/>
      <c r="J16" s="46"/>
      <c r="K16" s="51"/>
      <c r="L16" s="54"/>
      <c r="M16" s="46"/>
      <c r="N16" s="46"/>
      <c r="O16" s="46"/>
      <c r="P16" s="51"/>
      <c r="Q16" s="54"/>
      <c r="R16" s="46"/>
      <c r="S16" s="51"/>
      <c r="T16" s="52">
        <v>2</v>
      </c>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row>
    <row r="17" spans="1:116" ht="12.75">
      <c r="A17" s="44" t="s">
        <v>29</v>
      </c>
      <c r="B17" s="45" t="str">
        <f>VLOOKUP(A17,Sheet6!$A$1:$B$29,2,FALSE)</f>
        <v>Any other mixed background</v>
      </c>
      <c r="C17" s="49">
        <v>1</v>
      </c>
      <c r="D17" s="47">
        <v>8</v>
      </c>
      <c r="E17" s="48">
        <v>103</v>
      </c>
      <c r="F17" s="49">
        <v>115</v>
      </c>
      <c r="G17" s="49">
        <v>113</v>
      </c>
      <c r="H17" s="49">
        <v>122</v>
      </c>
      <c r="I17" s="49">
        <v>107</v>
      </c>
      <c r="J17" s="49">
        <v>78</v>
      </c>
      <c r="K17" s="50">
        <v>84</v>
      </c>
      <c r="L17" s="48">
        <v>71</v>
      </c>
      <c r="M17" s="49">
        <v>56</v>
      </c>
      <c r="N17" s="49">
        <v>56</v>
      </c>
      <c r="O17" s="49">
        <v>64</v>
      </c>
      <c r="P17" s="50">
        <v>69</v>
      </c>
      <c r="Q17" s="48">
        <v>27</v>
      </c>
      <c r="R17" s="49">
        <v>18</v>
      </c>
      <c r="S17" s="50">
        <v>1</v>
      </c>
      <c r="T17" s="52">
        <v>1093</v>
      </c>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row>
    <row r="18" spans="1:116" ht="12.75">
      <c r="A18" s="44" t="s">
        <v>30</v>
      </c>
      <c r="B18" s="45" t="str">
        <f>VLOOKUP(A18,Sheet6!$A$1:$B$29,2,FALSE)</f>
        <v>White and Any Other Asian Background</v>
      </c>
      <c r="C18" s="46"/>
      <c r="D18" s="53"/>
      <c r="E18" s="48">
        <v>1</v>
      </c>
      <c r="F18" s="46"/>
      <c r="G18" s="46"/>
      <c r="H18" s="46"/>
      <c r="I18" s="46"/>
      <c r="J18" s="46"/>
      <c r="K18" s="51"/>
      <c r="L18" s="54"/>
      <c r="M18" s="46"/>
      <c r="N18" s="46"/>
      <c r="O18" s="46"/>
      <c r="P18" s="51"/>
      <c r="Q18" s="54"/>
      <c r="R18" s="46"/>
      <c r="S18" s="51"/>
      <c r="T18" s="52">
        <v>1</v>
      </c>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row>
    <row r="19" spans="1:116" ht="12.75">
      <c r="A19" s="44" t="s">
        <v>31</v>
      </c>
      <c r="B19" s="45" t="str">
        <f>VLOOKUP(A19,Sheet6!$A$1:$B$29,2,FALSE)</f>
        <v>White and Asian</v>
      </c>
      <c r="C19" s="46"/>
      <c r="D19" s="47">
        <v>9</v>
      </c>
      <c r="E19" s="48">
        <v>118</v>
      </c>
      <c r="F19" s="49">
        <v>109</v>
      </c>
      <c r="G19" s="49">
        <v>106</v>
      </c>
      <c r="H19" s="49">
        <v>91</v>
      </c>
      <c r="I19" s="49">
        <v>91</v>
      </c>
      <c r="J19" s="49">
        <v>80</v>
      </c>
      <c r="K19" s="50">
        <v>57</v>
      </c>
      <c r="L19" s="48">
        <v>45</v>
      </c>
      <c r="M19" s="49">
        <v>59</v>
      </c>
      <c r="N19" s="49">
        <v>47</v>
      </c>
      <c r="O19" s="49">
        <v>64</v>
      </c>
      <c r="P19" s="50">
        <v>56</v>
      </c>
      <c r="Q19" s="48">
        <v>27</v>
      </c>
      <c r="R19" s="49">
        <v>14</v>
      </c>
      <c r="S19" s="51"/>
      <c r="T19" s="52">
        <v>973</v>
      </c>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row>
    <row r="20" spans="1:116" ht="12.75">
      <c r="A20" s="44" t="s">
        <v>32</v>
      </c>
      <c r="B20" s="45" t="str">
        <f>VLOOKUP(A20,Sheet6!$A$1:$B$29,2,FALSE)</f>
        <v>White and Black African</v>
      </c>
      <c r="C20" s="49">
        <v>1</v>
      </c>
      <c r="D20" s="47">
        <v>7</v>
      </c>
      <c r="E20" s="48">
        <v>88</v>
      </c>
      <c r="F20" s="49">
        <v>70</v>
      </c>
      <c r="G20" s="49">
        <v>50</v>
      </c>
      <c r="H20" s="49">
        <v>48</v>
      </c>
      <c r="I20" s="49">
        <v>58</v>
      </c>
      <c r="J20" s="49">
        <v>57</v>
      </c>
      <c r="K20" s="50">
        <v>28</v>
      </c>
      <c r="L20" s="48">
        <v>23</v>
      </c>
      <c r="M20" s="49">
        <v>31</v>
      </c>
      <c r="N20" s="49">
        <v>41</v>
      </c>
      <c r="O20" s="49">
        <v>21</v>
      </c>
      <c r="P20" s="50">
        <v>31</v>
      </c>
      <c r="Q20" s="48">
        <v>14</v>
      </c>
      <c r="R20" s="49">
        <v>10</v>
      </c>
      <c r="S20" s="51"/>
      <c r="T20" s="52">
        <v>578</v>
      </c>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row>
    <row r="21" spans="1:116" ht="12.75">
      <c r="A21" s="44" t="s">
        <v>33</v>
      </c>
      <c r="B21" s="45" t="str">
        <f>VLOOKUP(A21,Sheet6!$A$1:$B$29,2,FALSE)</f>
        <v>White and Black Caribbean</v>
      </c>
      <c r="C21" s="46"/>
      <c r="D21" s="47">
        <v>6</v>
      </c>
      <c r="E21" s="48">
        <v>51</v>
      </c>
      <c r="F21" s="49">
        <v>64</v>
      </c>
      <c r="G21" s="49">
        <v>58</v>
      </c>
      <c r="H21" s="49">
        <v>55</v>
      </c>
      <c r="I21" s="49">
        <v>61</v>
      </c>
      <c r="J21" s="49">
        <v>55</v>
      </c>
      <c r="K21" s="50">
        <v>44</v>
      </c>
      <c r="L21" s="48">
        <v>50</v>
      </c>
      <c r="M21" s="49">
        <v>46</v>
      </c>
      <c r="N21" s="49">
        <v>50</v>
      </c>
      <c r="O21" s="49">
        <v>42</v>
      </c>
      <c r="P21" s="50">
        <v>34</v>
      </c>
      <c r="Q21" s="48">
        <v>12</v>
      </c>
      <c r="R21" s="49">
        <v>8</v>
      </c>
      <c r="S21" s="51"/>
      <c r="T21" s="52">
        <v>636</v>
      </c>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row>
    <row r="22" spans="1:116" ht="12.75">
      <c r="A22" s="44" t="s">
        <v>34</v>
      </c>
      <c r="B22" s="45" t="str">
        <f>VLOOKUP(A22,Sheet6!$A$1:$B$29,2,FALSE)</f>
        <v>Not obtained</v>
      </c>
      <c r="C22" s="46"/>
      <c r="D22" s="47">
        <v>1</v>
      </c>
      <c r="E22" s="48">
        <v>31</v>
      </c>
      <c r="F22" s="49">
        <v>25</v>
      </c>
      <c r="G22" s="49">
        <v>23</v>
      </c>
      <c r="H22" s="49">
        <v>9</v>
      </c>
      <c r="I22" s="49">
        <v>13</v>
      </c>
      <c r="J22" s="49">
        <v>13</v>
      </c>
      <c r="K22" s="50">
        <v>6</v>
      </c>
      <c r="L22" s="48">
        <v>8</v>
      </c>
      <c r="M22" s="49">
        <v>4</v>
      </c>
      <c r="N22" s="49">
        <v>16</v>
      </c>
      <c r="O22" s="49">
        <v>27</v>
      </c>
      <c r="P22" s="50">
        <v>20</v>
      </c>
      <c r="Q22" s="48">
        <v>11</v>
      </c>
      <c r="R22" s="49">
        <v>9</v>
      </c>
      <c r="S22" s="51"/>
      <c r="T22" s="52">
        <v>216</v>
      </c>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row>
    <row r="23" spans="1:116" ht="12.75">
      <c r="A23" s="44" t="s">
        <v>35</v>
      </c>
      <c r="B23" s="45" t="str">
        <f>VLOOKUP(A23,Sheet6!$A$1:$B$29,2,FALSE)</f>
        <v>Other Ethnic Group</v>
      </c>
      <c r="C23" s="46"/>
      <c r="D23" s="53"/>
      <c r="E23" s="48">
        <v>1</v>
      </c>
      <c r="F23" s="46"/>
      <c r="G23" s="46"/>
      <c r="H23" s="49">
        <v>1</v>
      </c>
      <c r="I23" s="46"/>
      <c r="J23" s="46"/>
      <c r="K23" s="51"/>
      <c r="L23" s="54"/>
      <c r="M23" s="46"/>
      <c r="N23" s="46"/>
      <c r="O23" s="46"/>
      <c r="P23" s="51"/>
      <c r="Q23" s="54"/>
      <c r="R23" s="46"/>
      <c r="S23" s="51"/>
      <c r="T23" s="52">
        <v>2</v>
      </c>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row>
    <row r="24" spans="1:116" ht="12.75">
      <c r="A24" s="44" t="s">
        <v>36</v>
      </c>
      <c r="B24" s="45" t="str">
        <f>VLOOKUP(A24,Sheet6!$A$1:$B$29,2,FALSE)</f>
        <v>Any other ethnic group</v>
      </c>
      <c r="C24" s="46"/>
      <c r="D24" s="47">
        <v>9</v>
      </c>
      <c r="E24" s="48">
        <v>41</v>
      </c>
      <c r="F24" s="49">
        <v>47</v>
      </c>
      <c r="G24" s="49">
        <v>38</v>
      </c>
      <c r="H24" s="49">
        <v>36</v>
      </c>
      <c r="I24" s="49">
        <v>42</v>
      </c>
      <c r="J24" s="49">
        <v>35</v>
      </c>
      <c r="K24" s="50">
        <v>36</v>
      </c>
      <c r="L24" s="48">
        <v>15</v>
      </c>
      <c r="M24" s="49">
        <v>18</v>
      </c>
      <c r="N24" s="49">
        <v>23</v>
      </c>
      <c r="O24" s="49">
        <v>24</v>
      </c>
      <c r="P24" s="50">
        <v>30</v>
      </c>
      <c r="Q24" s="48">
        <v>15</v>
      </c>
      <c r="R24" s="49">
        <v>7</v>
      </c>
      <c r="S24" s="51"/>
      <c r="T24" s="52">
        <v>416</v>
      </c>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row>
    <row r="25" spans="1:116" ht="12.75">
      <c r="A25" s="44" t="s">
        <v>37</v>
      </c>
      <c r="B25" s="45" t="str">
        <f>VLOOKUP(A25,Sheet6!$A$1:$B$29,2,FALSE)</f>
        <v>Information refused</v>
      </c>
      <c r="C25" s="49">
        <v>1</v>
      </c>
      <c r="D25" s="47">
        <v>2</v>
      </c>
      <c r="E25" s="48">
        <v>65</v>
      </c>
      <c r="F25" s="49">
        <v>77</v>
      </c>
      <c r="G25" s="49">
        <v>57</v>
      </c>
      <c r="H25" s="49">
        <v>54</v>
      </c>
      <c r="I25" s="49">
        <v>45</v>
      </c>
      <c r="J25" s="49">
        <v>29</v>
      </c>
      <c r="K25" s="50">
        <v>49</v>
      </c>
      <c r="L25" s="48">
        <v>33</v>
      </c>
      <c r="M25" s="49">
        <v>27</v>
      </c>
      <c r="N25" s="49">
        <v>51</v>
      </c>
      <c r="O25" s="49">
        <v>40</v>
      </c>
      <c r="P25" s="50">
        <v>64</v>
      </c>
      <c r="Q25" s="48">
        <v>17</v>
      </c>
      <c r="R25" s="49">
        <v>16</v>
      </c>
      <c r="S25" s="51"/>
      <c r="T25" s="52">
        <v>627</v>
      </c>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row>
    <row r="26" spans="1:116" ht="12.75">
      <c r="A26" s="44" t="s">
        <v>38</v>
      </c>
      <c r="B26" s="45" t="str">
        <f>VLOOKUP(A26,Sheet6!$A$1:$B$29,2,FALSE)</f>
        <v>White British</v>
      </c>
      <c r="C26" s="49">
        <v>40</v>
      </c>
      <c r="D26" s="47">
        <v>329</v>
      </c>
      <c r="E26" s="48">
        <v>6630</v>
      </c>
      <c r="F26" s="49">
        <v>6886</v>
      </c>
      <c r="G26" s="49">
        <v>6659</v>
      </c>
      <c r="H26" s="49">
        <v>6804</v>
      </c>
      <c r="I26" s="49">
        <v>6679</v>
      </c>
      <c r="J26" s="49">
        <v>6366</v>
      </c>
      <c r="K26" s="50">
        <v>6588</v>
      </c>
      <c r="L26" s="48">
        <v>5533</v>
      </c>
      <c r="M26" s="49">
        <v>5603</v>
      </c>
      <c r="N26" s="49">
        <v>5800</v>
      </c>
      <c r="O26" s="49">
        <v>5745</v>
      </c>
      <c r="P26" s="50">
        <v>5728</v>
      </c>
      <c r="Q26" s="48">
        <v>1982</v>
      </c>
      <c r="R26" s="49">
        <v>1762</v>
      </c>
      <c r="S26" s="50">
        <v>28</v>
      </c>
      <c r="T26" s="52">
        <v>79162</v>
      </c>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row>
    <row r="27" spans="1:116" ht="12.75">
      <c r="A27" s="44" t="s">
        <v>39</v>
      </c>
      <c r="B27" s="45" t="str">
        <f>VLOOKUP(A27,Sheet6!$A$1:$B$29,2,FALSE)</f>
        <v>White English</v>
      </c>
      <c r="C27" s="46"/>
      <c r="D27" s="53"/>
      <c r="E27" s="48">
        <v>38</v>
      </c>
      <c r="F27" s="49">
        <v>38</v>
      </c>
      <c r="G27" s="49">
        <v>27</v>
      </c>
      <c r="H27" s="49">
        <v>23</v>
      </c>
      <c r="I27" s="46"/>
      <c r="J27" s="46"/>
      <c r="K27" s="51"/>
      <c r="L27" s="54"/>
      <c r="M27" s="46"/>
      <c r="N27" s="46"/>
      <c r="O27" s="46"/>
      <c r="P27" s="51"/>
      <c r="Q27" s="54"/>
      <c r="R27" s="46"/>
      <c r="S27" s="51"/>
      <c r="T27" s="52">
        <v>126</v>
      </c>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row>
    <row r="28" spans="1:116" ht="12.75">
      <c r="A28" s="44" t="s">
        <v>40</v>
      </c>
      <c r="B28" s="45" t="str">
        <f>VLOOKUP(A28,Sheet6!$A$1:$B$29,2,FALSE)</f>
        <v>White Eurpoean</v>
      </c>
      <c r="C28" s="46"/>
      <c r="D28" s="53"/>
      <c r="E28" s="54"/>
      <c r="F28" s="49">
        <v>2</v>
      </c>
      <c r="G28" s="49">
        <v>1</v>
      </c>
      <c r="H28" s="46"/>
      <c r="I28" s="46"/>
      <c r="J28" s="46"/>
      <c r="K28" s="51"/>
      <c r="L28" s="54"/>
      <c r="M28" s="46"/>
      <c r="N28" s="46"/>
      <c r="O28" s="46"/>
      <c r="P28" s="51"/>
      <c r="Q28" s="54"/>
      <c r="R28" s="46"/>
      <c r="S28" s="51"/>
      <c r="T28" s="52">
        <v>3</v>
      </c>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row>
    <row r="29" spans="1:116" ht="12.75">
      <c r="A29" s="44" t="s">
        <v>41</v>
      </c>
      <c r="B29" s="45" t="str">
        <f>VLOOKUP(A29,Sheet6!$A$1:$B$29,2,FALSE)</f>
        <v>Irish</v>
      </c>
      <c r="C29" s="46"/>
      <c r="D29" s="47">
        <v>1</v>
      </c>
      <c r="E29" s="48">
        <v>17</v>
      </c>
      <c r="F29" s="49">
        <v>18</v>
      </c>
      <c r="G29" s="49">
        <v>14</v>
      </c>
      <c r="H29" s="49">
        <v>23</v>
      </c>
      <c r="I29" s="49">
        <v>19</v>
      </c>
      <c r="J29" s="49">
        <v>22</v>
      </c>
      <c r="K29" s="50">
        <v>25</v>
      </c>
      <c r="L29" s="48">
        <v>22</v>
      </c>
      <c r="M29" s="49">
        <v>21</v>
      </c>
      <c r="N29" s="49">
        <v>17</v>
      </c>
      <c r="O29" s="49">
        <v>20</v>
      </c>
      <c r="P29" s="50">
        <v>20</v>
      </c>
      <c r="Q29" s="48">
        <v>6</v>
      </c>
      <c r="R29" s="49">
        <v>13</v>
      </c>
      <c r="S29" s="51"/>
      <c r="T29" s="52">
        <v>258</v>
      </c>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row>
    <row r="30" spans="1:116" ht="12.75">
      <c r="A30" s="44" t="s">
        <v>42</v>
      </c>
      <c r="B30" s="45" t="str">
        <f>VLOOKUP(A30,Sheet6!$A$1:$B$29,2,FALSE)</f>
        <v>Traveller of Irish Heritage</v>
      </c>
      <c r="C30" s="46"/>
      <c r="D30" s="53"/>
      <c r="E30" s="48">
        <v>8</v>
      </c>
      <c r="F30" s="49">
        <v>5</v>
      </c>
      <c r="G30" s="49">
        <v>3</v>
      </c>
      <c r="H30" s="49">
        <v>5</v>
      </c>
      <c r="I30" s="49">
        <v>5</v>
      </c>
      <c r="J30" s="49">
        <v>6</v>
      </c>
      <c r="K30" s="50">
        <v>5</v>
      </c>
      <c r="L30" s="48">
        <v>1</v>
      </c>
      <c r="M30" s="49">
        <v>4</v>
      </c>
      <c r="N30" s="49">
        <v>1</v>
      </c>
      <c r="O30" s="46"/>
      <c r="P30" s="51"/>
      <c r="Q30" s="54"/>
      <c r="R30" s="46"/>
      <c r="S30" s="51"/>
      <c r="T30" s="52">
        <v>43</v>
      </c>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row>
    <row r="31" spans="1:116" ht="12.75">
      <c r="A31" s="44" t="s">
        <v>43</v>
      </c>
      <c r="B31" s="45" t="str">
        <f>VLOOKUP(A31,Sheet6!$A$1:$B$29,2,FALSE)</f>
        <v>Any other White background</v>
      </c>
      <c r="C31" s="49">
        <v>3</v>
      </c>
      <c r="D31" s="47">
        <v>25</v>
      </c>
      <c r="E31" s="48">
        <v>364</v>
      </c>
      <c r="F31" s="49">
        <v>331</v>
      </c>
      <c r="G31" s="49">
        <v>329</v>
      </c>
      <c r="H31" s="49">
        <v>309</v>
      </c>
      <c r="I31" s="49">
        <v>304</v>
      </c>
      <c r="J31" s="49">
        <v>237</v>
      </c>
      <c r="K31" s="50">
        <v>254</v>
      </c>
      <c r="L31" s="48">
        <v>201</v>
      </c>
      <c r="M31" s="49">
        <v>200</v>
      </c>
      <c r="N31" s="49">
        <v>202</v>
      </c>
      <c r="O31" s="49">
        <v>178</v>
      </c>
      <c r="P31" s="50">
        <v>182</v>
      </c>
      <c r="Q31" s="48">
        <v>57</v>
      </c>
      <c r="R31" s="49">
        <v>54</v>
      </c>
      <c r="S31" s="50">
        <v>1</v>
      </c>
      <c r="T31" s="52">
        <v>3231</v>
      </c>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row>
    <row r="32" spans="1:116" ht="12.75">
      <c r="A32" s="44" t="s">
        <v>44</v>
      </c>
      <c r="B32" s="45" t="str">
        <f>VLOOKUP(A32,Sheet6!$A$1:$B$29,2,FALSE)</f>
        <v>Other white background</v>
      </c>
      <c r="C32" s="46"/>
      <c r="D32" s="53"/>
      <c r="E32" s="54"/>
      <c r="F32" s="49">
        <v>1</v>
      </c>
      <c r="G32" s="46"/>
      <c r="H32" s="46"/>
      <c r="I32" s="46"/>
      <c r="J32" s="46"/>
      <c r="K32" s="51"/>
      <c r="L32" s="54"/>
      <c r="M32" s="46"/>
      <c r="N32" s="46"/>
      <c r="O32" s="46"/>
      <c r="P32" s="51"/>
      <c r="Q32" s="54"/>
      <c r="R32" s="46"/>
      <c r="S32" s="51"/>
      <c r="T32" s="52">
        <v>1</v>
      </c>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row>
    <row r="33" spans="1:116" ht="12.75">
      <c r="A33" s="44" t="s">
        <v>45</v>
      </c>
      <c r="B33" s="45" t="str">
        <f>VLOOKUP(A33,Sheet6!$A$1:$B$29,2,FALSE)</f>
        <v>Gypsy / Roma</v>
      </c>
      <c r="C33" s="46"/>
      <c r="D33" s="47">
        <v>4</v>
      </c>
      <c r="E33" s="48">
        <v>27</v>
      </c>
      <c r="F33" s="49">
        <v>31</v>
      </c>
      <c r="G33" s="49">
        <v>15</v>
      </c>
      <c r="H33" s="49">
        <v>22</v>
      </c>
      <c r="I33" s="49">
        <v>24</v>
      </c>
      <c r="J33" s="49">
        <v>20</v>
      </c>
      <c r="K33" s="50">
        <v>20</v>
      </c>
      <c r="L33" s="48">
        <v>18</v>
      </c>
      <c r="M33" s="49">
        <v>17</v>
      </c>
      <c r="N33" s="49">
        <v>17</v>
      </c>
      <c r="O33" s="49">
        <v>21</v>
      </c>
      <c r="P33" s="50">
        <v>10</v>
      </c>
      <c r="Q33" s="54"/>
      <c r="R33" s="49">
        <v>1</v>
      </c>
      <c r="S33" s="51"/>
      <c r="T33" s="52">
        <v>247</v>
      </c>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row>
    <row r="34" spans="1:116" ht="13.5" thickBot="1">
      <c r="A34" s="55" t="s">
        <v>46</v>
      </c>
      <c r="B34" s="56" t="str">
        <f>VLOOKUP(A34,Sheet6!$A$1:$B$29,2,FALSE)</f>
        <v>White Western European</v>
      </c>
      <c r="C34" s="57"/>
      <c r="D34" s="58"/>
      <c r="E34" s="59"/>
      <c r="F34" s="60">
        <v>1</v>
      </c>
      <c r="G34" s="57"/>
      <c r="H34" s="60">
        <v>2</v>
      </c>
      <c r="I34" s="57"/>
      <c r="J34" s="57"/>
      <c r="K34" s="61"/>
      <c r="L34" s="59"/>
      <c r="M34" s="57"/>
      <c r="N34" s="57"/>
      <c r="O34" s="57"/>
      <c r="P34" s="61"/>
      <c r="Q34" s="59"/>
      <c r="R34" s="57"/>
      <c r="S34" s="61"/>
      <c r="T34" s="62">
        <v>3</v>
      </c>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row>
    <row r="35" spans="1:116" s="8" customFormat="1" ht="13.5" thickBot="1">
      <c r="A35" s="63" t="s">
        <v>48</v>
      </c>
      <c r="B35" s="64"/>
      <c r="C35" s="65">
        <f>SUM(C5:C34)</f>
        <v>230</v>
      </c>
      <c r="D35" s="66">
        <f aca="true" t="shared" si="0" ref="D35:T35">SUM(D5:D34)</f>
        <v>888</v>
      </c>
      <c r="E35" s="67">
        <f t="shared" si="0"/>
        <v>8449</v>
      </c>
      <c r="F35" s="68">
        <f t="shared" si="0"/>
        <v>8333</v>
      </c>
      <c r="G35" s="68">
        <f t="shared" si="0"/>
        <v>8028</v>
      </c>
      <c r="H35" s="68">
        <f t="shared" si="0"/>
        <v>8085</v>
      </c>
      <c r="I35" s="68">
        <f t="shared" si="0"/>
        <v>7901</v>
      </c>
      <c r="J35" s="68">
        <f t="shared" si="0"/>
        <v>7440</v>
      </c>
      <c r="K35" s="66">
        <f t="shared" si="0"/>
        <v>7613</v>
      </c>
      <c r="L35" s="67">
        <f t="shared" si="0"/>
        <v>6332</v>
      </c>
      <c r="M35" s="68">
        <f t="shared" si="0"/>
        <v>6377</v>
      </c>
      <c r="N35" s="68">
        <f t="shared" si="0"/>
        <v>6674</v>
      </c>
      <c r="O35" s="68">
        <f t="shared" si="0"/>
        <v>6545</v>
      </c>
      <c r="P35" s="69">
        <f t="shared" si="0"/>
        <v>6553</v>
      </c>
      <c r="Q35" s="65">
        <f t="shared" si="0"/>
        <v>2348</v>
      </c>
      <c r="R35" s="68">
        <f t="shared" si="0"/>
        <v>2056</v>
      </c>
      <c r="S35" s="68">
        <f t="shared" si="0"/>
        <v>31</v>
      </c>
      <c r="T35" s="66">
        <f t="shared" si="0"/>
        <v>93883</v>
      </c>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row>
    <row r="36" spans="2:116" ht="12">
      <c r="B36" s="1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row>
    <row r="37" spans="1:116" ht="12">
      <c r="A37" s="4"/>
      <c r="B37" s="13"/>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row>
    <row r="38" spans="1:116" ht="12">
      <c r="A38" s="4"/>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row>
    <row r="39" spans="1:116" ht="12">
      <c r="A39" s="4"/>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row>
    <row r="40" spans="1:116" ht="12">
      <c r="A40" s="4"/>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row>
    <row r="41" spans="1:116" ht="12">
      <c r="A41" s="4"/>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row>
    <row r="42" spans="3:116" ht="1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row>
    <row r="43" spans="3:116" ht="12">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row>
    <row r="44" spans="3:116" ht="1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row>
    <row r="45" spans="1:116" ht="12">
      <c r="A45" s="5"/>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row>
    <row r="46" spans="1:116" ht="12">
      <c r="A46" s="6"/>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row>
    <row r="47" ht="12">
      <c r="A47" s="7"/>
    </row>
  </sheetData>
  <sheetProtection/>
  <mergeCells count="4">
    <mergeCell ref="C3:D3"/>
    <mergeCell ref="E3:K3"/>
    <mergeCell ref="L3:P3"/>
    <mergeCell ref="Q3:S3"/>
  </mergeCells>
  <printOptions/>
  <pageMargins left="0.75" right="0.75" top="1" bottom="1" header="0.5" footer="0.5"/>
  <pageSetup horizontalDpi="600" verticalDpi="6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Jevons</dc:creator>
  <cp:keywords/>
  <dc:description/>
  <cp:lastModifiedBy>Rachel Jevons</cp:lastModifiedBy>
  <dcterms:created xsi:type="dcterms:W3CDTF">2012-06-20T15:32:33Z</dcterms:created>
  <dcterms:modified xsi:type="dcterms:W3CDTF">2015-10-01T15:24:29Z</dcterms:modified>
  <cp:category/>
  <cp:version/>
  <cp:contentType/>
  <cp:contentStatus/>
</cp:coreProperties>
</file>